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4" activeTab="10"/>
  </bookViews>
  <sheets>
    <sheet name="1A-płytki" sheetId="1" r:id="rId1"/>
    <sheet name="1B- płytki" sheetId="2" r:id="rId2"/>
    <sheet name="2A-płyty" sheetId="3" r:id="rId3"/>
    <sheet name="2B płyty" sheetId="4" r:id="rId4"/>
    <sheet name="3 płyty,gwoździe" sheetId="5" r:id="rId5"/>
    <sheet name="4 śruby" sheetId="6" r:id="rId6"/>
    <sheet name="5. implanty do zab.korekc. stóp" sheetId="7" r:id="rId7"/>
    <sheet name="3. druty " sheetId="8" state="hidden" r:id="rId8"/>
    <sheet name="6 system do odzyskiwania" sheetId="9" r:id="rId9"/>
    <sheet name="7. implanty do zespoleń(dł,ob)" sheetId="10" r:id="rId10"/>
    <sheet name="8 cementowanie" sheetId="11" r:id="rId11"/>
  </sheets>
  <definedNames>
    <definedName name="Excel_BuiltIn_Print_Area">'1A-płytki'!$A$2:$J$35</definedName>
    <definedName name="Excel_BuiltIn_Print_Area_1">'1A-płytki'!$A$2:$J$35</definedName>
    <definedName name="Excel_BuiltIn_Print_Area_3_1">'1A-płytki'!$A$2:$J$2</definedName>
    <definedName name="_xlnm.Print_Area" localSheetId="0">'1A-płytki'!$A$2:$K$43</definedName>
    <definedName name="_xlnm.Print_Area" localSheetId="5">'4 śruby'!$A$1:$K$8</definedName>
  </definedNames>
  <calcPr fullCalcOnLoad="1"/>
</workbook>
</file>

<file path=xl/sharedStrings.xml><?xml version="1.0" encoding="utf-8"?>
<sst xmlns="http://schemas.openxmlformats.org/spreadsheetml/2006/main" count="814" uniqueCount="206">
  <si>
    <t>lp</t>
  </si>
  <si>
    <t>Płytki do zespoleń kości stopy</t>
  </si>
  <si>
    <t>Ilość</t>
  </si>
  <si>
    <t>J.m.</t>
  </si>
  <si>
    <t xml:space="preserve">nazwa handlowa </t>
  </si>
  <si>
    <t>nr katalogowy (Wykonawca winien podać wszystkie zaoferowane rozmiary i odpowiadające im numery katalogowe)</t>
  </si>
  <si>
    <t>Cena jednostkowa netto [PLN]</t>
  </si>
  <si>
    <t>Wartość netto [PLN]</t>
  </si>
  <si>
    <t>Stawka VAT [%]</t>
  </si>
  <si>
    <t>Wartość brutto [PLN]</t>
  </si>
  <si>
    <t>producent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</si>
  <si>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wytworzenie gwintu w trakcie wkręcania, bez konieczności stosowania śrubokrętu dynamometrycznego. Możliwość ustawienia kąta wprowadzenia śruby blokowanej w zakresie +/- 15°</t>
  </si>
  <si>
    <t>szt.</t>
  </si>
  <si>
    <t xml:space="preserve"> </t>
  </si>
  <si>
    <t xml:space="preserve">a </t>
  </si>
  <si>
    <t>b</t>
  </si>
  <si>
    <t>RAZEM</t>
  </si>
  <si>
    <t>KPL</t>
  </si>
  <si>
    <t>x</t>
  </si>
  <si>
    <t>ILOŚĆ KOMPLETÓW</t>
  </si>
  <si>
    <t>Płytki do leczenia złamań w obrębie łokcia</t>
  </si>
  <si>
    <t>Tytanowe płytki anatomiczne o zmniejszonym nacisku do zespoleń złamań nasady dalszej kości ramieniowej i części bliższej kości łokciowej. Płytki z wgłębieniami minimalizujące kontakt z okostną, w skład systemu wchodzą a) płytki blokowane od strony przyśrodkowej (standardowe i wydłużone - uniwersalne do obu kończyn) b) płytki blokowane od strony bocznej nasady dalszej kości ramieniowej (prawe i lewe) c) płytki blokowane od strony tylno-przyśrodkowej (prawe i lewe) d) płytki blokowane od strony tylno-bocznej nasady dalszej kości ramieniowej (prawe i lewe) i e) płytki blokowane na olecranon (prawe i lewe). Ilość otworów: od 4 do 12.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</si>
  <si>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c</t>
  </si>
  <si>
    <t>d</t>
  </si>
  <si>
    <t xml:space="preserve"> Depozyt na czas trwania umowy i użyczenie instrumentarium umożliwiającego precyzyjne osadzenie implantów na czas trwania umowy. WARTOŚĆ BRUTTO UŻYCZANEGO INSTRUMENTARIUM:............(podaje Wykonawca)</t>
  </si>
  <si>
    <t>Płytki do zespolenia kości strzałkowej długie</t>
  </si>
  <si>
    <t xml:space="preserve">Tytanowe płytki anatomiczne do zespoleń dalszej częsci kości strzałkowej. 7,8,9,10,11,12, otworowe. Płytka z otworami pod tymczasową stabilizacje drutami kirschnera .W części nasadowej  i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
</t>
  </si>
  <si>
    <t>Płytki do zespolenia kości strzałkowej krotka</t>
  </si>
  <si>
    <t xml:space="preserve">Tytanowe płytki anatomiczne do zespoleń dalszej częsci kości strzałkowej. 3,4,5,6, otworowe. Płytka z otworami pod tymczasową stabilizacje drutami kirschnera .W części nasadowej  i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
</t>
  </si>
  <si>
    <t>Płytki do zespolenia kości strzałkowej prosta</t>
  </si>
  <si>
    <t xml:space="preserve">Tytanowe płytki proste  do zespoleń  kości długich  2,3,4,5,6,7,8,9,10,12 ,14 ,16 otworowe. Płytka z otworami pod tymczasową stabilizacje drutami kirschnera .W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
</t>
  </si>
  <si>
    <t>Płytki do leczenia złamań dalszej nasady kości promieniowej</t>
  </si>
  <si>
    <t>Tytanowe płytki do zespoleń złamań nasady dalszej kości promieniowej, anatomiczne i uniwersalne dłoniowe, grzbietowe oraz kolumnowe promieniowe i łokciowe, z otworami niegwintowanymi do śrub i kołków o średnicy 2.0 mm, 2.3 mm i 2.7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</t>
  </si>
  <si>
    <t>a</t>
  </si>
  <si>
    <t xml:space="preserve">b </t>
  </si>
  <si>
    <t xml:space="preserve">                                                             Razem</t>
  </si>
  <si>
    <t>KPl</t>
  </si>
  <si>
    <t>Płytka do leczenia złamań bliższej nasady kości piszczelowej</t>
  </si>
  <si>
    <r>
      <t xml:space="preserve">Stalowa płyta ukształtowana anatomicznie do bliższej nasady kości piszczelowej, boczna, prawa/lewa. Ilość otworów w trzonie: 2, 4, 6, 8, 10, 12 i 14. Długości płyty: 95, 121, 147, 173, 199, 225 i 291 mm. W części nasadowej płyty 4 otwory gwintowane pod śruby blokowane ø 4.0 mm i 2 otwory niegwintowane pod śruby gąbczaste ø 4.0 mm (możliwość zastosowania techniki śruby ciągnącej) oraz otwór podpórkowy pod śrubę blokowaną ø 4.0 mm skierowaną we fragment tylno-przyśrodkowy. W trzonie płyty naprzemiennie otwory standardowe pod śruby korowe ø 3.5 mm oraz otwory gwintowane pod śruby blokowane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4.0 mm. Na całej długości płyty otwory do wprowadzenia drutów Kirschnera. Możliwość zastosowania przeziernego celownika</t>
    </r>
  </si>
  <si>
    <t>Płytka do leczenia złamań nasady dalszej kości piszczelowej ,przednioboczna</t>
  </si>
  <si>
    <t>Stalowa płyta ukształtowana anatomicznie do dalszej nasady kości piszczelowej, przednioboczna, prawa/lewa. Ilość otworów w trzonie: 4, 6, 8, 10, 12, 14 i 16. Długość płyty: 97, 123, 149, 175, 201, 227 i 253 mm. W części nasadowej płyty 3 otwory gwintowane pod śruby blokowane ø 4.0 mm i otwory niegwintowane pod śruby gąbczaste ø 4.0 mm (możliwość zastosowania techniki śruby ciągnącej) oraz otwór podpórkowy pod śrubę blokowaną ø 4.0 mm skierowaną we fragment przyśrodkowy. W trzonie płyty naprzemiennie otwory standardowe pod śruby korowe ø 3.5 mm  oraz otwory gwintowane pod śruby blokowane ø 4.0 mm. Na całej długości płyty otwory do wprowadzenia drutów Kirschnera</t>
  </si>
  <si>
    <t>Płytka do leczenia złamań nasady dalszej kości piszczelowej ,przysrodkowa</t>
  </si>
  <si>
    <t>Stalowa płyta ukształtowana anatomicznie do dalszej nasady kości piszczelowej, przyśrodkowa, prawa/lewa. Ilość otworów w trzonie: 4, 6, 8, 10, 12, 14 i 16. Długość płyty: 94, 120, 146, 172, 198, 224 i 250 mm. W części nasadowej płyty 4 otwory gwintowane pod śruby blokowane ø 4.0 mm i otwory niegwintowane pod śruby gąbczaste ø 4.0 mm (możliwość zastosowania techniki śruby ciągnącej) oraz otwór podpórkowy pod śrubę blokowaną ø 4.0 mm skierowaną we fragment boczny. W trzonie płyty naprzemiennie otwory standardowe pod śruby korowe ø 3.5 mm oraz otwory gwintowane pod śruby blokowane ø 4.0 mm. N długości płyty otwory do wprowadzenia drutów Kirschnera</t>
  </si>
  <si>
    <t>Płytka do leczenia złamań bliższej nasady kości ramiennej</t>
  </si>
  <si>
    <t>Stalowa płyta ukształtowana anatomicznie do bliższej nasady kości ramiennej, prawa/lewa. Ilość otworów w trzonie: 3, 5 i 8. Długości płyty: 86, 112 i 150 mm. W części nasadowej płyty 7 otworów gwintowanych pod śruby blokowane ø 4.0 mm i otwór niegwintowany pod śrubę gąbczastą ø 4.0 mm (możliwość zastosowania techniki śruby ciągnącej). W trzonie płyty naprzemiennie otwory standardowe pod śruby korowe ø 3.5 mm ne ø 4.0 mm. Na całej długości płyty otwory do wprowadzenia drutów Kirschnera</t>
  </si>
  <si>
    <r>
      <t xml:space="preserve">Wkładka do gwintowania otworu płytki pod śrubę blokującą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4.0 mm</t>
    </r>
  </si>
  <si>
    <r>
      <t xml:space="preserve">Stalowa śruba blokująca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5.0 mm, dł. 14-95 mm</t>
    </r>
  </si>
  <si>
    <t>Stalowa śruba korowa ø 4.5 mm, dł. 14-95 mm</t>
  </si>
  <si>
    <r>
      <t xml:space="preserve">Stalowa śruba gąbczasta </t>
    </r>
    <r>
      <rPr>
        <sz val="8"/>
        <rFont val="Arial"/>
        <family val="2"/>
      </rPr>
      <t xml:space="preserve">ø </t>
    </r>
    <r>
      <rPr>
        <sz val="8"/>
        <rFont val="Arial CE"/>
        <family val="2"/>
      </rPr>
      <t>6.5 mm (dł. gwintu 16 mm, 32 mm lub pełny), dł. śruby 60-95 mm</t>
    </r>
  </si>
  <si>
    <t>Użyczenie instrumentarium umożliwiającego precyzyjne osadzenie implantów na czas trwania zabiegu. Wykonawca dostarczy asortyment na podstawie złożonego zamówienia. Każdorazowo dostawa obejmować będzie również  instrumentarium niezbędne do ich osadzenia.</t>
  </si>
  <si>
    <t>Płytka do leczenia złamań dalszej nasady kości udowej</t>
  </si>
  <si>
    <r>
      <t xml:space="preserve">Stalowa płyta ukształtowana anatomicznie do dalszej nasady kości udowej, boczna, prawa/lewa. Ilość otworów w trzonie: 4, 6, 8, 10, 12, 14 i 16. Długość płyty: 130, 166, 202, 238, 274, 310 i 343 mm. W części nasadowej płyty 5 otworów gwintowanych pod śruby blokowane ø 5.0 mm i 3 otwory niegwintowane pod śruby gąbczaste ø 6.5 mm (możliwość zastosowania techniki śruby ciągnącej). W trzonie płyty naprzemiennie otwory standardowe pod śruby korowe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4.5 mm  oraz otwory gwintowane pod śruby blokowane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5.0 mm. Na całej długości płyty otwory do wprowadzenia drutów Kirschnera. Możliwość zastosowania przeziernego celownika</t>
    </r>
  </si>
  <si>
    <t>Lp.</t>
  </si>
  <si>
    <t>Śruba kaniulowana i podkładki pod śruby</t>
  </si>
  <si>
    <t>Podkładki stalowe.dostęp do rozmiarów 4,0;5,0;6,5.</t>
  </si>
  <si>
    <r>
      <t xml:space="preserve">Tytanowa śruba kaniulowana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6.5 mm, sterylna, kaniulacja ø 3.3 mm, pełny lub częściowy gwint o długości 20 mm lub 40 mm, długość śruby 30-130 mm</t>
    </r>
  </si>
  <si>
    <t>Implanty do zabiegów korekcyjnych stóp</t>
  </si>
  <si>
    <t>rodzaj implantu</t>
  </si>
  <si>
    <t>ilość</t>
  </si>
  <si>
    <t>j.m.</t>
  </si>
  <si>
    <t xml:space="preserve">Cena jednostkowa netto [PLN]
 </t>
  </si>
  <si>
    <t>Wartość
 Netto [PLN]</t>
  </si>
  <si>
    <t>wartość
 brutto PLN</t>
  </si>
  <si>
    <r>
      <t>Implanty do osteotomii Scarf, Ludlof, Chevron, Mann, Wail, artrodezy stawów stopy, osteotemii kości śródstopia w części dalszej i bliższych, osteotemii paliczków.</t>
    </r>
    <r>
      <rPr>
        <sz val="8"/>
        <color indexed="10"/>
        <rFont val="Times New Roman"/>
        <family val="1"/>
      </rPr>
      <t xml:space="preserve"> </t>
    </r>
  </si>
  <si>
    <t>1.1</t>
  </si>
  <si>
    <t>klamry stalowe waryzyjące do osteotomii podstawy o szerokości 8 i 10mm z kątem 26 i 90º</t>
  </si>
  <si>
    <t xml:space="preserve">szt </t>
  </si>
  <si>
    <t>1.2</t>
  </si>
  <si>
    <t>tytanowe śruby kompresyjne, kaniulowane o średnicy 3mm i długości 10-34mm</t>
  </si>
  <si>
    <t>wartość
 brutto</t>
  </si>
  <si>
    <t>PAKIET NR 6</t>
  </si>
  <si>
    <t xml:space="preserve"> system do odsysania krwi z rany ( autotransfuzji), sztywny zbiornik na krew poj.800-850 ml z wbudowanymi drenami i filtrami, z wbudowaną pompą próżniową zasilaną dwoma akumulatorami 1,5v zapewniającymi stałe podciśnienie podczas drenażu w trzech zakresach: 25,50,100mmHg. W skład wchodzą worki dwie szt. do retransfuzji dozylnej zwrotnej o poj. 800-850ml.</t>
  </si>
  <si>
    <t>L.p.</t>
  </si>
  <si>
    <t>nazwa handlowa</t>
  </si>
  <si>
    <t xml:space="preserve">cena jedn. netto (PLN) </t>
  </si>
  <si>
    <t>wartość netto (PLN)</t>
  </si>
  <si>
    <t>Stawka  VAT %</t>
  </si>
  <si>
    <t>wartość brutto</t>
  </si>
  <si>
    <r>
      <t xml:space="preserve"> Śruba 1,5 mm blokowana,</t>
    </r>
    <r>
      <rPr>
        <sz val="8"/>
        <color indexed="8"/>
        <rFont val="Arial"/>
        <family val="2"/>
      </rPr>
      <t xml:space="preserve"> wielokątowa - maksymalny kąt 10 stopni, tytanowa, samogwintująca, średnica śruby z gwintem 1,5 mm, średnica głowy śruby 2,5 mm, średnica rdzenia śruby 1,1 mm, każda następna śruba jest o 1 mm dłuższa, długośc śrub </t>
    </r>
    <r>
      <rPr>
        <b/>
        <sz val="8"/>
        <color indexed="8"/>
        <rFont val="Arial"/>
        <family val="2"/>
      </rPr>
      <t>od 6 do 16 mm.</t>
    </r>
  </si>
  <si>
    <t>Szt.</t>
  </si>
  <si>
    <r>
      <t xml:space="preserve"> </t>
    </r>
    <r>
      <rPr>
        <b/>
        <sz val="8"/>
        <color indexed="8"/>
        <rFont val="Arial"/>
        <family val="2"/>
      </rPr>
      <t>Śruba 1,5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1,5 mm, średnica głowy śruby 2,5 mm, średnica rdzenia śruby 1,1 mm, każda następna śruba jest o 1 mm dłuższa, długośc śrub </t>
    </r>
    <r>
      <rPr>
        <b/>
        <sz val="8"/>
        <color indexed="8"/>
        <rFont val="Arial"/>
        <family val="2"/>
      </rPr>
      <t>od 17 do 20 mm.</t>
    </r>
  </si>
  <si>
    <r>
      <t>Śruba 1.7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1,7 mm, średnica głowy śruby 2,5 mm, średnica rdzenia śruby 1,3 mm, każda następna śruba jest o 1 mm dłuższa,długość śrub </t>
    </r>
    <r>
      <rPr>
        <b/>
        <sz val="8"/>
        <color indexed="8"/>
        <rFont val="Arial"/>
        <family val="2"/>
      </rPr>
      <t>od 6 do 20 mm.</t>
    </r>
  </si>
  <si>
    <r>
      <t>Śruba 2,0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2,0 mm, średnica głowy śruby 2,5 mm, średnica rdzenia śruby 1,3 mm, każda następna śruba jest o 1 mm dłuższa, długość śrub </t>
    </r>
    <r>
      <rPr>
        <b/>
        <sz val="8"/>
        <color indexed="8"/>
        <rFont val="Arial"/>
        <family val="2"/>
      </rPr>
      <t>od 6 do 20 mm.</t>
    </r>
  </si>
  <si>
    <r>
      <t>Śruba 2,0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2,0 mm, średnica głowy śruby 2,5 mm, średnica rdzenia śruby 1,3 mm, każda następna śruba jest o 1 mm dłuższa, długość śrub </t>
    </r>
    <r>
      <rPr>
        <b/>
        <sz val="8"/>
        <color indexed="8"/>
        <rFont val="Arial"/>
        <family val="2"/>
      </rPr>
      <t>od 21 do 24 mm.</t>
    </r>
  </si>
  <si>
    <r>
      <t>Śruba 2,2mm blokowana</t>
    </r>
    <r>
      <rPr>
        <sz val="8"/>
        <color indexed="8"/>
        <rFont val="Arial"/>
        <family val="2"/>
      </rPr>
      <t xml:space="preserve">, wielokątowa, maksymalny kąt 10 stopni, tytanowa, samogwintująca, średnica śruby z gwintem 2,2 mm, średnica głowy śruby 2,5 mm, średnica rdzenia śruby 1,5 mm, każda następna śruba jest o 1 mm dłuższa, długość śrub </t>
    </r>
    <r>
      <rPr>
        <b/>
        <sz val="8"/>
        <color indexed="8"/>
        <rFont val="Arial"/>
        <family val="2"/>
      </rPr>
      <t xml:space="preserve">od 6 do 20 mm. </t>
    </r>
  </si>
  <si>
    <r>
      <t>Śruba 2,2mm blokowana</t>
    </r>
    <r>
      <rPr>
        <sz val="8"/>
        <color indexed="8"/>
        <rFont val="Arial"/>
        <family val="2"/>
      </rPr>
      <t xml:space="preserve">, wielokątowa, maksymalny kąt 10 stopni, tytanowa, samogwintująca, średnica śruby z gwintem 2,2 mm, średnica głowy śruby 2,5 mm, średnica rdzenia śruby 1,5 mm, każda następna śruba jest o 1 mm dłuższa, długość śrub </t>
    </r>
    <r>
      <rPr>
        <b/>
        <sz val="8"/>
        <color indexed="8"/>
        <rFont val="Arial"/>
        <family val="2"/>
      </rPr>
      <t>od 21 do 24 mm</t>
    </r>
    <r>
      <rPr>
        <sz val="8"/>
        <color indexed="8"/>
        <rFont val="Arial"/>
        <family val="2"/>
      </rPr>
      <t xml:space="preserve">. </t>
    </r>
  </si>
  <si>
    <r>
      <t>Płytka prosta 10 otworów - (łancuszek)</t>
    </r>
    <r>
      <rPr>
        <sz val="8"/>
        <color indexed="8"/>
        <rFont val="Arial"/>
        <family val="2"/>
      </rPr>
      <t>, blokowana, wielokątowe wprowadzanie śrub śrdnicy 1,5 mm i 2,0 mm, tytanowa, grubość płytki 0,7 mm,możliwość modelowania i przycinania płytki</t>
    </r>
  </si>
  <si>
    <r>
      <t>Płytka dwurzędowa 6 otworów równoległych</t>
    </r>
    <r>
      <rPr>
        <sz val="8"/>
        <color indexed="8"/>
        <rFont val="Arial"/>
        <family val="2"/>
      </rPr>
      <t>, blokowana, wielokątowe wprowadzanie śrub śrdnicy 1,5 mm i 2,0 mm, tytanowa, grubość płytki 0,7 mm, możliwość modelowania i przycinania płytki.</t>
    </r>
  </si>
  <si>
    <r>
      <t>Płytka dwurzędowa 8 otworów równoległych</t>
    </r>
    <r>
      <rPr>
        <sz val="8"/>
        <color indexed="8"/>
        <rFont val="Arial"/>
        <family val="2"/>
      </rPr>
      <t>, blokowana, wielokątowe wprowadzanie śrub średnicy1,5 mm i 2,0 mm, tytanowa, grubość płytki 0,7 mm, możliwość modelowania i przycinania płytki.</t>
    </r>
  </si>
  <si>
    <r>
      <t>Płytka dwurzędowa 10 otworów równoległych</t>
    </r>
    <r>
      <rPr>
        <sz val="8"/>
        <color indexed="8"/>
        <rFont val="Arial"/>
        <family val="2"/>
      </rPr>
      <t>, blokowana, wielokątowe wprowadzanie śrub średnicy 1,5 mm i 2,0 mm, tytanowa, grubość płytki 0,7 mm, możliwość modelowania i przycinania płytki.</t>
    </r>
  </si>
  <si>
    <r>
      <t>Płytka dwurzędowa 6 otworów po przekątnej, prawa/lewa</t>
    </r>
    <r>
      <rPr>
        <sz val="8"/>
        <color indexed="8"/>
        <rFont val="Arial"/>
        <family val="2"/>
      </rPr>
      <t>, blokowana, wielokątowe wprowadzanie śrub średnicy 1,5 mm i 2,0 mm, tytanowa, grubość płytki 0,7 mm, możliwość modelowania i przycinania płytki.</t>
    </r>
  </si>
  <si>
    <r>
      <t>Płytka dwurzędowa 10 otworów po przekątnej, prawa/lewa</t>
    </r>
    <r>
      <rPr>
        <sz val="8"/>
        <color indexed="8"/>
        <rFont val="Arial"/>
        <family val="2"/>
      </rPr>
      <t>, blokowana, wielokątowe wprowadzanie śrub śrenicy 1,5 mm i 2,0 mm, tytanowa, grubość płytki 0,7 mm, możliwość modelowania i przycinania płytki.</t>
    </r>
  </si>
  <si>
    <r>
      <t>Płytka T. 6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</si>
  <si>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T. 8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</si>
  <si>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Y. 7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</si>
  <si>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Z. 9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</si>
  <si>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Z. 13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</si>
  <si>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X. 4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0,7 mm, możliwość modelowania i przycinania płytki. </t>
    </r>
  </si>
  <si>
    <r>
      <t>Podkładka do śrub Ø 1,5 i 2,0 mm</t>
    </r>
    <r>
      <rPr>
        <sz val="8"/>
        <color indexed="8"/>
        <rFont val="Arial"/>
        <family val="2"/>
      </rPr>
      <t xml:space="preserve">, tytanowa, grubość podkładki </t>
    </r>
    <r>
      <rPr>
        <b/>
        <sz val="8"/>
        <color indexed="8"/>
        <rFont val="Arial"/>
        <family val="2"/>
      </rPr>
      <t>0,7 mm</t>
    </r>
  </si>
  <si>
    <r>
      <t>Płytka prosta 10 otworów - (łancuszek)</t>
    </r>
    <r>
      <rPr>
        <sz val="8"/>
        <color indexed="8"/>
        <rFont val="Arial"/>
        <family val="2"/>
      </rPr>
      <t>, blokowana, wielokątowe wprowadzanie śrub średnicy 1,5 mm i 2,0 mm, tytanowa, grubość płytki 1,0 mm, możliwość modelowania i przycinania płytki.</t>
    </r>
  </si>
  <si>
    <r>
      <t>Płytka dwurzędowa 6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</si>
  <si>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8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</si>
  <si>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10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</si>
  <si>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8</t>
    </r>
    <r>
      <rPr>
        <sz val="8"/>
        <color indexed="8"/>
        <rFont val="Arial"/>
        <family val="2"/>
      </rPr>
      <t xml:space="preserve"> otworów po przekątnej,prawa/lewa, blokowana, wielokątowe wprowadzanie śrub średnicy 1,5 mm i 2,0 mm, tytanowa, grubość płytki 1,0 mm, możliwość modelowania i przycinania płytki.</t>
    </r>
  </si>
  <si>
    <r>
      <t>Płytka dwurzędowa 12</t>
    </r>
    <r>
      <rPr>
        <sz val="8"/>
        <color indexed="8"/>
        <rFont val="Arial"/>
        <family val="2"/>
      </rPr>
      <t xml:space="preserve"> otworów po przekątnej, prawa/lewa, blokowana, wielokątowe wprowadzanie śrub średnicy 1,5 mm i 2,0 mm, tytanowa, grubość płytki 1,0 mm, możliwość modelowania i przycinania płytki.</t>
    </r>
  </si>
  <si>
    <r>
      <t>Płytka T. 6 otworów</t>
    </r>
    <r>
      <rPr>
        <sz val="8"/>
        <color indexed="8"/>
        <rFont val="Arial"/>
        <family val="2"/>
      </rPr>
      <t xml:space="preserve">,blokowana, wielokątowe wprowadzanie śrub średnicy 1,5 mm i 2,0 mm, tytanowa, grubość płytki 1,0 mm, możliwość modelowania i przycinania płytki. </t>
    </r>
  </si>
  <si>
    <r>
      <t>Płytka T. 8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1,0 mm, możliwość modelowania i przycinania płytki. </t>
    </r>
  </si>
  <si>
    <r>
      <t>Płytka Y. 7</t>
    </r>
    <r>
      <rPr>
        <sz val="8"/>
        <color indexed="8"/>
        <rFont val="Arial"/>
        <family val="2"/>
      </rPr>
      <t xml:space="preserve"> otworów,blokowana, wielokątowe wprowadzanie śrub średnicy 1,5 mm i 2,0 mm, tytanowa, grubość płytki 1,0 mm, możliwość modelowania i przycinania płytki. </t>
    </r>
  </si>
  <si>
    <r>
      <t xml:space="preserve">Płytka Z. 9 </t>
    </r>
    <r>
      <rPr>
        <sz val="8"/>
        <color indexed="8"/>
        <rFont val="Arial"/>
        <family val="2"/>
      </rPr>
      <t xml:space="preserve">otworów,blokowana, wielokątowe wprowadzanie śrub średnicy1,5 mm i 2,0 mm, tytanowa, grubość płytki 1,0 mm, możliwość modelowania i przycinania płytki. </t>
    </r>
  </si>
  <si>
    <r>
      <t>Płytka Z. 13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1,0 mm, możliwość modelowania i przycinania płytki. </t>
    </r>
  </si>
  <si>
    <r>
      <t xml:space="preserve">Płytka X. 4 </t>
    </r>
    <r>
      <rPr>
        <sz val="8"/>
        <color indexed="8"/>
        <rFont val="Arial"/>
        <family val="2"/>
      </rPr>
      <t xml:space="preserve">otworów, blokowana, wielokątowe wprowadzanie śrub średnicy 1,5 mm i 2,0 mm, tytanowa, grubość płytki 1,0 mm, możliwość modelowania i przycinania płytki. </t>
    </r>
  </si>
  <si>
    <r>
      <t>Podkładka do śrub Ø 1,5 i 2,0 mm</t>
    </r>
    <r>
      <rPr>
        <sz val="8"/>
        <color indexed="8"/>
        <rFont val="Arial"/>
        <family val="2"/>
      </rPr>
      <t xml:space="preserve">, tytanowa, grubość podkładki </t>
    </r>
    <r>
      <rPr>
        <b/>
        <sz val="8"/>
        <color indexed="8"/>
        <rFont val="Arial"/>
        <family val="2"/>
      </rPr>
      <t>1,0mm</t>
    </r>
  </si>
  <si>
    <r>
      <t>Gwóźdź obojczykowy dynamiczny</t>
    </r>
    <r>
      <rPr>
        <sz val="8"/>
        <color indexed="8"/>
        <rFont val="Arial"/>
        <family val="2"/>
      </rPr>
      <t>, tytanowy, długość 200 mm, Przekrój gwoździa -okrągły o średnicy 2,8 mm, Implant elastyczny dopasowujący się do anatomii kanału obojczyka.</t>
    </r>
  </si>
  <si>
    <r>
      <t>Gwóźdź obojczykowy statyczny</t>
    </r>
    <r>
      <rPr>
        <sz val="8"/>
        <color indexed="8"/>
        <rFont val="Arial"/>
        <family val="2"/>
      </rPr>
      <t>, tytanowy, długość 200 mm, Przekrój gwoździa -okrągły o średnicy 2,8 mm, Implant elastyczny dopasowujący się do anatomii kanału obojczyka.</t>
    </r>
  </si>
  <si>
    <r>
      <t>Wiertło kostne</t>
    </r>
    <r>
      <rPr>
        <sz val="8"/>
        <color indexed="8"/>
        <rFont val="Arial"/>
        <family val="2"/>
      </rPr>
      <t xml:space="preserve"> z szybkozłącznym chwytem  fi 1,1 mm dł. 65 mm</t>
    </r>
  </si>
  <si>
    <r>
      <t>Wiertło kostne</t>
    </r>
    <r>
      <rPr>
        <sz val="8"/>
        <color indexed="8"/>
        <rFont val="Arial"/>
        <family val="2"/>
      </rPr>
      <t xml:space="preserve"> z szybkozłącznym chwytem  fi 1,5 mm dł.88 mm</t>
    </r>
  </si>
  <si>
    <t>Data:</t>
  </si>
  <si>
    <t>Pieczęć i podpis Wykonawcy:</t>
  </si>
  <si>
    <r>
      <t>Płytka ukształtowana anatomicznie do dalszego końca kości udowej. Boczna prawa i lewa. Płyta w części nasadowej posiada 6 otworów gwintowanych pod śruby blokowane 5.0mm i korowe 4.5mm.  Otwory w części nasadowej ustalone kątowo, pozwalają na wprowadzenie śrub pod kątem 97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w stosunku do powierzchni płyty. Długość płyty: 130, 166, 202, 238, 274, 310, 343, 379, 415mm. Otwory korowe pod śruby korowe 4,5 mm oraz śruby gąbczaste 6,0mm częściowo lub całkowicie gwintowane. Otwory gwintowane pod śruby blokowane 5,0 mm i śruby korowe 4,5 mm oraz śruby przezprotezowe blokowane 5,0mm.. Dodatkowe otwory w płycie na druty kirshnera. Tytan</t>
    </r>
  </si>
  <si>
    <t>Tytanowa płyta do bliższej nasady kości piszczelowej -boczna i przyśrodkowa</t>
  </si>
  <si>
    <r>
      <t xml:space="preserve">płytka ukształtowana anatomicznie do bliższej nasady kości piszczelowej. płyta prawa/lewa. Zakładana od strony bocznej i przyśrodkowej. Płyta boczna w części nasadowej posiada 5 otworów gwintowanych pod śruby blokowane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4.0mm i korowe 3,5mm i 2 otwory niegwintowane pod śruby gąbczaste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4.0mm oraz otwór podpórkowy pod śrubę blokowaną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4.0mm skierowaną we fragment tylno-przyśrodkowy. Płyta przyśrodkowa w części nasadowej posiada 4 otwory gwintowane pod śruby blokowane </t>
    </r>
    <r>
      <rPr>
        <sz val="8"/>
        <rFont val="Calibri"/>
        <family val="2"/>
      </rPr>
      <t>ø</t>
    </r>
    <r>
      <rPr>
        <sz val="8"/>
        <rFont val="Arial"/>
        <family val="2"/>
      </rPr>
      <t>4.0mm i korowe 3,5mm i owalny otwór niegwintowany dla optymalnego pozycjonowania płyty. Długości płyt: 71, 84, 95, 97, 121, 123, 147, 149, 173, 175, 199, 201, 225, 227, 251, 253, 277, 279, 303, 305, 329, 355 mm. W trzonie płyty otwory gwintowane pod śruby blokowane 4,0 mm i śruby korowe 3,5 mm oraz śruby korowe częściowo gwintowane 3,5 mm. Możliwość zastosowania celownika do założenia płyty techniką MIPO. Tytan</t>
    </r>
  </si>
  <si>
    <t>Tytanowa płyta do dalszej nasady kości piszczelowej przednioboczna i przyśrodkowa</t>
  </si>
  <si>
    <t>Płytka ukształtowana anatomicznie do dalszej nasady kości piszczelowej. Zakładana od strony przedniobocznej i przyśrodkowej. Płyta prawa/lewa. Płytka posiada 7 otworów gwintowanych w części nasadowej pod śruby blokowane 4.0mm i korowe 3.5mm, grubość płyty w części dystalnej 1.3mm. Możliwość zastosowania śrub korowych 2.7mm w części dystalnej płyty przednio-bocznej. Długość płyty:  97, 102, 123, 127, 149, 153, 175, 178, 201, 203, 227, 229, 253, 254, 279, 280, 305, 331mm. W trzonie płyty otwory gwintowane pod śruby blokowane 4,0 mm i śruby korowe 3,5 mm oraz śruby korowe częściowo gwintowane 3,5 mm. Możliwość zastosowania celownika do założenia płyty techniką MIPO. Tytan</t>
  </si>
  <si>
    <t xml:space="preserve">Tytanowa płyta do bliższej nasady kości ramiennej </t>
  </si>
  <si>
    <t>płytka ukształtowana anatomicznie do bliższej nasady kości ramiennej. płyta prawa/lewa. Długość płyty: 86, 99,112, 125, 151, 176, 202, 228, 254, 280, 306mm. 7 otworów gwintowanych w czesci nasadowej plyty o ustalonym kątowo kierunku mocowania płyty, podcięcia przy otworach na druty Kirschnera umożliwiające ponowne przymocowanie tkanek miękkich. Otwór owalny do prawidłowego pozycjonowania płyty. W trzonie płyty otwory gwintowane pod śruby blokowane 4,0 mm i śruby korowe 3,5 mm oraz śruby korowe częściowo gwintowane 3,5 mm. Tytan</t>
  </si>
  <si>
    <r>
      <t xml:space="preserve">Tytanowa śruba kaniulowana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4,0, kaniulacja  mm,długość 20-44mm (co 4mm) kaniulacja 1,55mm, częściowy gwint pełny lub częściowy gwint o długości 20 mm lub 40 mm, </t>
    </r>
  </si>
  <si>
    <t xml:space="preserve">Jednopłytowy system  ukształtowany  anatomicznie do stabilizacji powierzchni czworobocznej  miednicy wykonany ze stali. Płyta nadgrzebieniowa w jednym rozmiarze 16 otworowa. Płyta podgrzebieniowa  14 otworowa ,mała i duża, prawa/lewa. Możliwość wkręcania śrub w odchyleniu +/-35 stopni. System wyposażony w cztery ergonomiczne , przezierne retraktory wykonane z włokna węglowego .umożliwiajace doświetlenie pola operacyjnego poprzez zastosowanie żródla swiatła co polepsza widoczność w polu operacyjnym. Istnieje możliwość zamontowania ssaka operacyjnego do retraktora. Retraktory posiadają możliwość umocowania do kości za pomocą grotów schanza w celu uwidocznienia dojścia do złamania bez konieczności  podtrzymywania ich przez operatora.   </t>
  </si>
  <si>
    <t xml:space="preserve">Stalowa płyta  do stabilizacji miednicy, prosta  i łukowa o promieniu  88 st i 108 st . Ilość otworów w płycie łukowej : 4, 5,6, 7,8, 9,10, 11,12, 13,14 ,15, 16, 18,20 ilość otworów w płycie prostej :2, 4, 5,6, 7,8, 9,10, 11,12, 13,14 ,15, 16, 18,20 ,22. płyta do zespolenia spojenia łonowego o promieniu  75 st 4 i 6 otworowe </t>
  </si>
  <si>
    <t xml:space="preserve">Stalowa śruba korowa z gniazdem heksagonalnym ø 4.5 mm,ø 3,5mm dł. 14-95 mm, </t>
  </si>
  <si>
    <t>Śruba blokowana tytanowa, ø 2.7 mm, dł. 10-26 mm z przeskokiem co 2 mm</t>
  </si>
  <si>
    <t>Śruba blokowana tytanowa, ø 2.3 mm, dł. 10-38 mm z przeskokiem co 2 mm</t>
  </si>
  <si>
    <t>Śruba korowa tytanowa, ø 2.7 mm, dł. 10-26 mm z przeskokiem co 2 mm</t>
  </si>
  <si>
    <t>Śruba korowa tytanowa, ø 2.3 mm, dł. 10-38 mm  z przeskokiem co 2 mm</t>
  </si>
  <si>
    <t>Stalowa śruba blokująca ø 4.0 mm, dł. 14-95 mm (14-48mm z przeskokiem co 2 mm, 50-95mm z przeskokiem co 5 mm)</t>
  </si>
  <si>
    <t>Stalowa śruba korowa ø 3.5 mm, dł. 14-95 mm (14-48mm z przeskokiem co 2 mm, 50-95mm z przeskokiem co 5 mm)</t>
  </si>
  <si>
    <t>Śruba blokowana tytanowa ø 3.5 mm, dł. 10-70 mm , (10-48 przeskok co 2 mm, 50-70 przeskok co 5mm)</t>
  </si>
  <si>
    <t>Śruba korowa tytanowa ø 3.5 mm, dł. 10-70 mm , (10-48 przeskok co 2 mm, 50-70 przeskok co 5mm)</t>
  </si>
  <si>
    <t>Śruba korowa tytanowa ø 3.5 mm, dł. 8-70 mm , (8-48 przeskok co 2mm, 50-70mm przeskok co 5 mm)</t>
  </si>
  <si>
    <t>Śruba korowa tytanowa ø 2.7 mm, dł. 8-70 mm , (8-48 przeskok co 2mm, 50-70mm przeskok co 5 mm)</t>
  </si>
  <si>
    <t>Śruba blokowana tytanowa ø 2.7 mm, dł. 8-70 mm ,(8-48 przeskok co 2mm, 50-70mm przeskok co 5 mm)</t>
  </si>
  <si>
    <t>Śruba blokowana tytanowa ø 3.5 mm, dł. 8-70 mm ,(8-48 przeskok co 2mm, 50-70mm przeskok co 5 mm)</t>
  </si>
  <si>
    <t>Tytanowa śruba blokująca ø 4.0 mm, dł. 14-95 mm (14-48mm z przeskokiem co 2 mm, 50-95mm z przeskokiem co 5 mm)</t>
  </si>
  <si>
    <t>Tytanowa śruba korowa ø 3.5 mm, dł. 14-95 mm (14-48mm z przeskokiem co 2 mm, 50-95mm z przeskokiem co 5 mm)</t>
  </si>
  <si>
    <r>
      <t xml:space="preserve">Tytanowa śruba blokująca </t>
    </r>
    <r>
      <rPr>
        <sz val="8"/>
        <rFont val="Arial"/>
        <family val="2"/>
      </rPr>
      <t>ø</t>
    </r>
    <r>
      <rPr>
        <sz val="8"/>
        <rFont val="Arial CE"/>
        <family val="2"/>
      </rPr>
      <t xml:space="preserve"> 5.0 mm, dł. 14-95 mm , (14-48mm z przeskokiem co 2 mm, 50-95mm z przeskokiem co 5 mm)</t>
    </r>
  </si>
  <si>
    <t>Tytanowa śruba korowa ø 4.5 mm, dł. 14-95 mm , (14-48mm z przeskokiem co 2 mm, 50-95mm z przeskokiem co 5 mm)</t>
  </si>
  <si>
    <t xml:space="preserve">Płytka do leczenia złamań dalszej nasady kości udowej </t>
  </si>
  <si>
    <t xml:space="preserve"> System do stabilizacji miednicy</t>
  </si>
  <si>
    <t>B. płytki do kości promieniowej</t>
  </si>
  <si>
    <t xml:space="preserve">Gwóźdź gamma, tytanowy, rekonstrukcyjny śródszpikowy , kaniulowany, blokowany w rozmiarach:krótki 180mm, długi : 280-460mm, o kątach 120 , 125, 130, 135 st . Gwóźdź o grubości 15,5-17mm,w czesci dalszej grubość 11mm.Jedna śruba doszyjkowa 70-120mm o średnicy 10,5mm. 
Jedna śruba blokująca do części dystalnej 5mm i 6.28mm, o długościach 25-45mm z przeskokiem co 2,5mm, od 45 do 90mm przeskok co 5mm. 
Śruba kompresyjna o średnicy 8 mm, długości 17,5mm. 
Zaślepki o średnicach 11mm oraz 15,5. Możliwość założenia srub kondylarnych. celownik węglowy do określenia pozycji śruby głównej w szyjce od strony A/P i bocznej. System wykonany z tytanu. 
Komplet (gwóźdź, śruba główna, śruba dystalna, zaślepka, śruba kompresyjna
Wszystkie elementy systemu sterylne. Wymagana sterylność podwójna:
Opakowanie zewnętrzne ofoliowane z widocznym oznakowaniem. 
Opakowanie wewnętrzne wzmocnione, zapobiegające przypadkowemu otwarciu, oznakowane. Termin ważności sterylności minimum 1 rok.                                                                                                     </t>
  </si>
  <si>
    <t>Śruba główna (ciągnąca) tytanowa, sterylna,</t>
  </si>
  <si>
    <t>Śruba blokująca tytanowa, sterylna ,</t>
  </si>
  <si>
    <t>zaślepka tytanowa, sterylna do gwoździa gamma</t>
  </si>
  <si>
    <t>gwóżdz przezkręrzowy</t>
  </si>
  <si>
    <t>A. Zestawy - implanty do leczenia złamań kości stopy,kosci promieniowej, strzałki i w obrębie łokcia z tytanu</t>
  </si>
  <si>
    <t xml:space="preserve">   WARTOŚĆ PAKIETU NR 7                                                                                                                                                                                                       </t>
  </si>
  <si>
    <t>PAKIET NR 7</t>
  </si>
  <si>
    <t xml:space="preserve"> WARTOŚC PAKIETU NR 6</t>
  </si>
  <si>
    <t>WARTOŚĆ PAKIETU NR 5</t>
  </si>
  <si>
    <t>PAKIET NR 5</t>
  </si>
  <si>
    <t xml:space="preserve"> Depozyt na czas trwania umowy i użyczenie instrumentarium umożliwiającego precyzyjne osadzenie implantów na czas trwania umowy. WARTOŚĆ BRUTTO UŻYCZANEGO INSTRUMENTARIUM: …………………..(podaje Wykonawca)
</t>
  </si>
  <si>
    <t xml:space="preserve"> Depozyt na czas trwania umowy i użyczenie instrumentarium umożliwiającego precyzyjne osadzenie implantów na czas trwania umowy. WARTOŚĆ BRUTTO UŻYCZANEGO INSTRUMENTARIUM:…………...(podaje Wykonawca)</t>
  </si>
  <si>
    <t xml:space="preserve">PAKIETNR 1  </t>
  </si>
  <si>
    <t xml:space="preserve"> Depozyt na czas trwania umowy i użyczenie instrumentarium umożliwiającego precyzyjne osadzenie implantów na czas trwania umowy. WARTOŚĆ BRUTTO UŻYCZANEGO INSTRUMENTARIUM: ………………….(podaje Wykonawca)</t>
  </si>
  <si>
    <t>A. implanty do leczenia złamań kości  piszczeli , uda,miednicy i kości ramiennej ze stali nierdzewnej.</t>
  </si>
  <si>
    <t xml:space="preserve"> Depozyt na czas trwania umowy i użyczenie instrumentarium umożliwiającego precyzyjne osadzenie implantów na czas trwania umowy. WARTOŚĆ BRUTTO UŻYCZANEGO INSTRUMENTARIUM:…………………..(podaje Wykonawca)</t>
  </si>
  <si>
    <t xml:space="preserve"> Depozyt na czas trwania umowy i użyczenie instrumentarium umożliwiającego precyzyjne osadzenie implantów na czas trwania umowy. WARTOŚĆ BRUTTO UŻYCZANEGO INSTRUMENTARIUM:…………………….(podaje Wykonawca)</t>
  </si>
  <si>
    <t>4.1</t>
  </si>
  <si>
    <t xml:space="preserve"> Depozyt na czas trwania umowy i użyczenie instrumentarium umożliwiającego precyzyjne osadzenie implantów na czas trwania umowy. WARTOŚĆ BRUTTO UŻYCZANEGO INSTRUMENTARIUM: …………....(podaje Wykonawca)</t>
  </si>
  <si>
    <t>RAZEM (POZ. 4 i POZ. 4.1)</t>
  </si>
  <si>
    <t xml:space="preserve">PAKIET NR 2 </t>
  </si>
  <si>
    <t>B - implanty do leczenia złamań kości udowej i miednicy ze stali nierdzewnej</t>
  </si>
  <si>
    <t>RAZEM (POZ. 2-4)</t>
  </si>
  <si>
    <t>łączna wartość poz. 5</t>
  </si>
  <si>
    <t>dodatkowe elementy (do poz. 5)</t>
  </si>
  <si>
    <t xml:space="preserve"> WARTOŚC PAKIETU NR 8</t>
  </si>
  <si>
    <t>PAKIET NR 2 - IMPLANTY DO LECZENIA ZŁAMAŃ KOŚCI PISZCZELI, UDA, MIEDNICY I KOŚCI RAMIENNEJ</t>
  </si>
  <si>
    <t>PAKIET NR 1 - IMPLANTY DO LECZENIA ZŁAMAŃ KOŚCI STOPY, KOŚCI PROMIENIOWEJ, STRZAŁKI I W OBRĘBIE ŁOKCIA</t>
  </si>
  <si>
    <t>PAKIET NR 3 - implanty do leczenia złamań kosci ramiennej, uda i piszczeli z tytanu</t>
  </si>
  <si>
    <t>PAKIET NR 4 - ŚRUBY KANIULOWANE, PODKŁADKI POD ŚRUBY</t>
  </si>
  <si>
    <t>Implanty do zespoleń kości dłoni i obojczyka z tytanu</t>
  </si>
  <si>
    <t>PAKIET NR 8 - System mieszania cementu kostnego.</t>
  </si>
  <si>
    <t>ŁĄCZNA WARTOŚĆ PAKIETU NR 1A</t>
  </si>
  <si>
    <t>NETTO</t>
  </si>
  <si>
    <t>BRUTTO</t>
  </si>
  <si>
    <t>ŁĄCZNA WARTOŚĆ PAKIETU NR 1B</t>
  </si>
  <si>
    <t>ŁĄCZNA WARTOŚĆ PAKIETU NR 2B</t>
  </si>
  <si>
    <t>ŁĄCZNA WARTOŚĆ PAKIETU NR 2A</t>
  </si>
  <si>
    <t>ŁĄCZNA WARTOŚĆ PAKIETU NR 3</t>
  </si>
  <si>
    <t>WARTOŚĆ PAKIETU NR 4</t>
  </si>
  <si>
    <t xml:space="preserve"> Depozyt na czas trwania umowy i użyczenie instrumentarium umożliwiającego precyzyjne osadzenie implantów na czas trwania umowy. WARTOŚĆ BRUTTO UŻYCZANEGO INSTRUMENTARIUM: …………….(podaje Wykonawca)</t>
  </si>
  <si>
    <t>System do autotransfuzji krwi z rany</t>
  </si>
  <si>
    <t>Łączna wartość Pakietu nr 1</t>
  </si>
  <si>
    <t>netto</t>
  </si>
  <si>
    <t>brutto</t>
  </si>
  <si>
    <t>Łączna wartość Pakietu nr 2</t>
  </si>
  <si>
    <t xml:space="preserve">Załacznik nr 1 do oferty (dodatek nr 2 do siwz) - Dostawa implantów ortopedycznych przez okres 24 miesięcy, nr sprawy: ZP/N/12/17;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o.o., ul. Nadodrzańska 6, 69-100 Słubice;                                                   Wykonawca:...............................................................................................................................................................   </t>
  </si>
  <si>
    <t>*</t>
  </si>
  <si>
    <t>W przypadku szerokiego wachlarza rozmiarów - można dołączyć odrębny dokument, w którym wykazane będą wszystkie zaoferowane rozmiary i odpowiadające im numery katalogowe.</t>
  </si>
  <si>
    <t>UWAGA: nie wystarczy podać zakresu rozmiarów</t>
  </si>
  <si>
    <r>
      <t>Użyczenie instrumentarium umożliwiającego precyzyjne osadzenie implantów na czas trwania zabiegu. Wykonawca dostarczy asortyment na podstawie złożonego zamówienia.</t>
    </r>
    <r>
      <rPr>
        <sz val="8"/>
        <color indexed="10"/>
        <rFont val="Arial"/>
        <family val="2"/>
      </rPr>
      <t xml:space="preserve"> Każdorazowo dostawa obejmować będzie również  instrumentarium niezbędne do ich osadzenia.</t>
    </r>
  </si>
  <si>
    <t xml:space="preserve"> Depozyt na czas trwania umowy.</t>
  </si>
  <si>
    <t xml:space="preserve">  </t>
  </si>
  <si>
    <t xml:space="preserve"> Depozyt na czas trwania umowy (poz. 1 - 5 szt., poz. 2 - 5 szt.) i użyczenie pompy mechanicznej i pistoletu (pistolet o dwóch prędkościach podawania cementu) na czas trwania umowy. WARTOŚĆ BRUTTO UŻYCZANEGO SPRZĘTU:............(podaje Wykonawca)</t>
  </si>
  <si>
    <t>Mieszalnik cementu do protezy stawu kolanowego.Możliwość mieszania automatycznego z użyciem napędu ortopedycznego( nasatka Hudson) lub ręcznego(uchwyt do mieszania ręcznego)mieszalnik zawiera wymienne końcówki do aplikacji cementu( różne średnice i długości) oraz dren z filtrem do podłączenia do pompy mechanicznej .Mieszalnik sterylny jednorazowy.Użyczenie na czas trwania umowy pompy mechanicznej i pistoletu.Pistolet o dwóch prędkościach podawania cementu.</t>
  </si>
  <si>
    <t>Mieszalnik cementu do protezy stawu biodrowego z końcówką do presuryzacji.Możliwość mieszania automatycznego z użyciem napędu ortopedycznego( nasatka Hudson) lub ręcznego(uchwyt do mieszania ręcznego)mieszalnik zawiera wymienne końcówki do aplikacji cementu( różne średnice i długości) oraz dren z filtrem do podłączenia do pompy mechanicznej.Mieszalnik sterylny jednorazowy.Użyczenie na czas trwania umowy pompy mechanicznej i pistoletu.Pistolet o dwóch prędkościach podawania cementu.</t>
  </si>
  <si>
    <t xml:space="preserve"> Depozyt na czas trwania umowy i użyczenie instrumentarium umożliwiającego precyzyjne osadzenie implantów na czas trwania umowy. WARTOŚĆ BRUTTO UŻYCZANEGO INSTRUMENTARIUM:…. (podaje Wykonawca)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</si>
</sst>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0_ ;\-0.00\ "/>
    <numFmt numFmtId="166" formatCode="d/mm/yyyy"/>
    <numFmt numFmtId="167" formatCode="_-* #,##0.00&quot; zł&quot;_-;\-* #,##0.00&quot; zł&quot;_-;_-* \-??&quot; zł&quot;_-;_-@_-"/>
    <numFmt numFmtId="168" formatCode="#,###.00"/>
    <numFmt numFmtId="169" formatCode="\ #,##0.00&quot; zł &quot;;\-#,##0.00&quot; zł &quot;;&quot; -&quot;#&quot; zł &quot;;@\ "/>
    <numFmt numFmtId="170" formatCode="[$-415]d\ mmmm\ yyyy"/>
    <numFmt numFmtId="171" formatCode="0.000"/>
    <numFmt numFmtId="172" formatCode="0.0"/>
    <numFmt numFmtId="173" formatCode="0.0000"/>
    <numFmt numFmtId="174" formatCode="#,##0.00\ &quot;zł&quot;"/>
    <numFmt numFmtId="175" formatCode="#,###.000"/>
  </numFmts>
  <fonts count="61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i/>
      <u val="single"/>
      <sz val="11"/>
      <color indexed="8"/>
      <name val="Arial CE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color indexed="8"/>
      <name val="Arial CE"/>
      <family val="2"/>
    </font>
    <font>
      <sz val="11"/>
      <color indexed="17"/>
      <name val="Calibri"/>
      <family val="2"/>
    </font>
    <font>
      <b/>
      <sz val="11"/>
      <color indexed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2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8" fillId="0" borderId="3" applyNumberFormat="0" applyFill="0" applyAlignment="0" applyProtection="0"/>
    <xf numFmtId="0" fontId="49" fillId="30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4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66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2" fontId="10" fillId="35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7" fillId="29" borderId="0" xfId="44" applyNumberFormat="1" applyBorder="1" applyAlignment="1" applyProtection="1">
      <alignment/>
      <protection/>
    </xf>
    <xf numFmtId="0" fontId="16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67" fontId="16" fillId="0" borderId="10" xfId="0" applyNumberFormat="1" applyFont="1" applyFill="1" applyBorder="1" applyAlignment="1">
      <alignment horizontal="center" vertical="center"/>
    </xf>
    <xf numFmtId="167" fontId="16" fillId="35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9" fillId="0" borderId="10" xfId="58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/>
    </xf>
    <xf numFmtId="0" fontId="4" fillId="0" borderId="0" xfId="57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8" fillId="0" borderId="10" xfId="57" applyNumberFormat="1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vertical="top" wrapText="1"/>
      <protection/>
    </xf>
    <xf numFmtId="0" fontId="7" fillId="0" borderId="10" xfId="57" applyFont="1" applyBorder="1">
      <alignment/>
      <protection/>
    </xf>
    <xf numFmtId="0" fontId="8" fillId="0" borderId="10" xfId="57" applyFont="1" applyFill="1" applyBorder="1" applyAlignment="1">
      <alignment vertical="center" wrapText="1"/>
      <protection/>
    </xf>
    <xf numFmtId="0" fontId="11" fillId="0" borderId="0" xfId="0" applyFont="1" applyFill="1" applyBorder="1" applyAlignment="1">
      <alignment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2" fontId="8" fillId="0" borderId="17" xfId="57" applyNumberFormat="1" applyFont="1" applyFill="1" applyBorder="1" applyAlignment="1">
      <alignment horizontal="right" vertical="center" wrapText="1"/>
      <protection/>
    </xf>
    <xf numFmtId="2" fontId="8" fillId="0" borderId="17" xfId="57" applyNumberFormat="1" applyFont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vertical="top" wrapText="1"/>
    </xf>
    <xf numFmtId="2" fontId="9" fillId="0" borderId="19" xfId="0" applyNumberFormat="1" applyFont="1" applyFill="1" applyBorder="1" applyAlignment="1">
      <alignment horizontal="right" vertical="center"/>
    </xf>
    <xf numFmtId="2" fontId="9" fillId="0" borderId="19" xfId="0" applyNumberFormat="1" applyFont="1" applyFill="1" applyBorder="1" applyAlignment="1">
      <alignment horizontal="right"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/>
    </xf>
    <xf numFmtId="0" fontId="15" fillId="0" borderId="19" xfId="0" applyFont="1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2" fontId="9" fillId="0" borderId="19" xfId="54" applyNumberFormat="1" applyFont="1" applyFill="1" applyBorder="1" applyAlignment="1">
      <alignment horizontal="center" vertical="center"/>
      <protection/>
    </xf>
    <xf numFmtId="0" fontId="9" fillId="0" borderId="24" xfId="54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9" fillId="36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2" fontId="15" fillId="36" borderId="19" xfId="0" applyNumberFormat="1" applyFont="1" applyFill="1" applyBorder="1" applyAlignment="1">
      <alignment/>
    </xf>
    <xf numFmtId="9" fontId="9" fillId="36" borderId="19" xfId="0" applyNumberFormat="1" applyFont="1" applyFill="1" applyBorder="1" applyAlignment="1">
      <alignment horizontal="center" vertical="center" wrapText="1"/>
    </xf>
    <xf numFmtId="2" fontId="9" fillId="36" borderId="19" xfId="0" applyNumberFormat="1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2" fontId="10" fillId="0" borderId="2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2" fontId="10" fillId="36" borderId="18" xfId="0" applyNumberFormat="1" applyFont="1" applyFill="1" applyBorder="1" applyAlignment="1">
      <alignment horizontal="right" vertical="center"/>
    </xf>
    <xf numFmtId="9" fontId="9" fillId="36" borderId="18" xfId="0" applyNumberFormat="1" applyFont="1" applyFill="1" applyBorder="1" applyAlignment="1">
      <alignment horizontal="center" vertical="center" wrapText="1"/>
    </xf>
    <xf numFmtId="2" fontId="10" fillId="36" borderId="0" xfId="0" applyNumberFormat="1" applyFont="1" applyFill="1" applyBorder="1" applyAlignment="1">
      <alignment horizontal="right" vertical="center"/>
    </xf>
    <xf numFmtId="0" fontId="9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6" borderId="19" xfId="0" applyFont="1" applyFill="1" applyBorder="1" applyAlignment="1">
      <alignment horizontal="center" vertical="center" wrapText="1"/>
    </xf>
    <xf numFmtId="1" fontId="9" fillId="36" borderId="19" xfId="0" applyNumberFormat="1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2" fontId="9" fillId="0" borderId="27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2" fontId="9" fillId="34" borderId="10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right" vertical="center" wrapText="1"/>
    </xf>
    <xf numFmtId="165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NumberFormat="1" applyFont="1" applyFill="1" applyBorder="1" applyAlignment="1">
      <alignment horizontal="right" vertical="center" wrapText="1"/>
    </xf>
    <xf numFmtId="0" fontId="9" fillId="34" borderId="21" xfId="0" applyFont="1" applyFill="1" applyBorder="1" applyAlignment="1">
      <alignment horizontal="center" vertical="center" wrapText="1"/>
    </xf>
    <xf numFmtId="2" fontId="9" fillId="34" borderId="25" xfId="0" applyNumberFormat="1" applyFont="1" applyFill="1" applyBorder="1" applyAlignment="1">
      <alignment horizontal="center" vertical="center"/>
    </xf>
    <xf numFmtId="0" fontId="9" fillId="34" borderId="22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right" vertical="center" wrapText="1"/>
    </xf>
    <xf numFmtId="1" fontId="9" fillId="0" borderId="19" xfId="0" applyNumberFormat="1" applyFont="1" applyFill="1" applyBorder="1" applyAlignment="1">
      <alignment horizontal="right" vertical="center" wrapText="1"/>
    </xf>
    <xf numFmtId="0" fontId="9" fillId="0" borderId="1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13" fillId="0" borderId="19" xfId="54" applyFont="1" applyFill="1" applyBorder="1" applyAlignment="1">
      <alignment horizontal="left"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2" fontId="9" fillId="0" borderId="19" xfId="54" applyNumberFormat="1" applyFont="1" applyFill="1" applyBorder="1" applyAlignment="1">
      <alignment horizontal="right" vertical="center" wrapText="1"/>
      <protection/>
    </xf>
    <xf numFmtId="1" fontId="9" fillId="0" borderId="19" xfId="54" applyNumberFormat="1" applyFont="1" applyFill="1" applyBorder="1" applyAlignment="1">
      <alignment horizontal="right" vertical="center" wrapText="1"/>
      <protection/>
    </xf>
    <xf numFmtId="2" fontId="9" fillId="0" borderId="29" xfId="54" applyNumberFormat="1" applyFont="1" applyFill="1" applyBorder="1" applyAlignment="1">
      <alignment horizontal="right" vertical="center" wrapText="1"/>
      <protection/>
    </xf>
    <xf numFmtId="9" fontId="9" fillId="0" borderId="19" xfId="54" applyNumberFormat="1" applyFont="1" applyFill="1" applyBorder="1" applyAlignment="1">
      <alignment horizontal="right" vertical="center" wrapText="1"/>
      <protection/>
    </xf>
    <xf numFmtId="0" fontId="17" fillId="0" borderId="0" xfId="44" applyNumberFormat="1" applyFill="1" applyBorder="1" applyAlignment="1" applyProtection="1">
      <alignment/>
      <protection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vertical="center" wrapText="1"/>
    </xf>
    <xf numFmtId="1" fontId="9" fillId="0" borderId="19" xfId="0" applyNumberFormat="1" applyFont="1" applyFill="1" applyBorder="1" applyAlignment="1">
      <alignment vertical="center" wrapText="1"/>
    </xf>
    <xf numFmtId="2" fontId="9" fillId="0" borderId="26" xfId="0" applyNumberFormat="1" applyFont="1" applyFill="1" applyBorder="1" applyAlignment="1">
      <alignment vertical="center" wrapText="1"/>
    </xf>
    <xf numFmtId="2" fontId="9" fillId="36" borderId="19" xfId="0" applyNumberFormat="1" applyFont="1" applyFill="1" applyBorder="1" applyAlignment="1">
      <alignment/>
    </xf>
    <xf numFmtId="2" fontId="9" fillId="36" borderId="26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2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" fontId="10" fillId="36" borderId="19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 horizontal="right" vertical="center"/>
    </xf>
    <xf numFmtId="2" fontId="10" fillId="36" borderId="21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9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4" borderId="19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34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2" fontId="10" fillId="35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right" vertical="center"/>
    </xf>
    <xf numFmtId="2" fontId="10" fillId="37" borderId="19" xfId="0" applyNumberFormat="1" applyFont="1" applyFill="1" applyBorder="1" applyAlignment="1">
      <alignment horizontal="right" vertical="center"/>
    </xf>
    <xf numFmtId="9" fontId="9" fillId="37" borderId="19" xfId="0" applyNumberFormat="1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2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37" borderId="19" xfId="0" applyFont="1" applyFill="1" applyBorder="1" applyAlignment="1">
      <alignment horizontal="right" vertical="center"/>
    </xf>
    <xf numFmtId="2" fontId="7" fillId="35" borderId="19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168" fontId="9" fillId="0" borderId="2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69" fontId="7" fillId="35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 wrapText="1"/>
    </xf>
    <xf numFmtId="0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9" fillId="34" borderId="25" xfId="0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9" fillId="34" borderId="19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2" fontId="12" fillId="0" borderId="19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12" fillId="0" borderId="19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8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vertical="center"/>
    </xf>
    <xf numFmtId="167" fontId="7" fillId="35" borderId="10" xfId="0" applyNumberFormat="1" applyFont="1" applyFill="1" applyBorder="1" applyAlignment="1">
      <alignment vertical="center"/>
    </xf>
    <xf numFmtId="0" fontId="10" fillId="36" borderId="19" xfId="54" applyFont="1" applyFill="1" applyBorder="1" applyAlignment="1">
      <alignment horizontal="center" vertical="center" wrapText="1"/>
      <protection/>
    </xf>
    <xf numFmtId="0" fontId="9" fillId="36" borderId="19" xfId="54" applyFont="1" applyFill="1" applyBorder="1" applyAlignment="1">
      <alignment horizontal="center" vertical="center"/>
      <protection/>
    </xf>
    <xf numFmtId="0" fontId="7" fillId="25" borderId="19" xfId="0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2" fontId="10" fillId="35" borderId="2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3" fillId="40" borderId="1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40" borderId="10" xfId="57" applyFont="1" applyFill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obre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4" xfId="54"/>
    <cellStyle name="Normalny 2" xfId="55"/>
    <cellStyle name="Normalny 3" xfId="56"/>
    <cellStyle name="Normalny 4" xfId="57"/>
    <cellStyle name="Normalny_Arkusz1" xfId="58"/>
    <cellStyle name="Obliczenia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zoomScalePageLayoutView="0" workbookViewId="0" topLeftCell="A33">
      <selection activeCell="O53" sqref="O53"/>
    </sheetView>
  </sheetViews>
  <sheetFormatPr defaultColWidth="8.296875" defaultRowHeight="14.25"/>
  <cols>
    <col min="1" max="1" width="5.5" style="0" customWidth="1"/>
    <col min="2" max="2" width="36.59765625" style="0" customWidth="1"/>
    <col min="3" max="4" width="5.5" style="0" customWidth="1"/>
    <col min="5" max="5" width="8.59765625" style="0" customWidth="1"/>
    <col min="6" max="6" width="9.8984375" style="0" customWidth="1"/>
    <col min="7" max="7" width="9.19921875" style="0" customWidth="1"/>
    <col min="8" max="8" width="13.8984375" style="0" customWidth="1"/>
    <col min="9" max="9" width="5.69921875" style="0" customWidth="1"/>
    <col min="10" max="10" width="10.5" style="0" customWidth="1"/>
    <col min="11" max="11" width="8.59765625" style="0" customWidth="1"/>
    <col min="12" max="15" width="8.19921875" style="0" customWidth="1"/>
    <col min="16" max="16" width="8.3984375" style="1" customWidth="1"/>
    <col min="17" max="16384" width="8.19921875" style="0" customWidth="1"/>
  </cols>
  <sheetData>
    <row r="1" spans="1:11" ht="62.25" customHeight="1">
      <c r="A1" s="307" t="s">
        <v>195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21" customHeight="1">
      <c r="A2" s="311" t="s">
        <v>176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21" customHeight="1">
      <c r="A3" s="312" t="s">
        <v>153</v>
      </c>
      <c r="B3" s="312"/>
      <c r="C3" s="312"/>
      <c r="D3" s="312"/>
      <c r="E3" s="312"/>
      <c r="F3" s="313"/>
      <c r="G3" s="312"/>
      <c r="H3" s="312"/>
      <c r="I3" s="312"/>
      <c r="J3" s="312"/>
      <c r="K3" s="312"/>
    </row>
    <row r="4" spans="1:11" ht="112.5" customHeight="1">
      <c r="A4" s="2" t="s">
        <v>0</v>
      </c>
      <c r="B4" s="3" t="s">
        <v>1</v>
      </c>
      <c r="C4" s="3" t="s">
        <v>2</v>
      </c>
      <c r="D4" s="3" t="s">
        <v>3</v>
      </c>
      <c r="E4" s="277" t="s">
        <v>4</v>
      </c>
      <c r="F4" s="279" t="s">
        <v>5</v>
      </c>
      <c r="G4" s="278" t="s">
        <v>6</v>
      </c>
      <c r="H4" s="3" t="s">
        <v>7</v>
      </c>
      <c r="I4" s="5" t="s">
        <v>8</v>
      </c>
      <c r="J4" s="3" t="s">
        <v>9</v>
      </c>
      <c r="K4" s="6" t="s">
        <v>10</v>
      </c>
    </row>
    <row r="5" spans="1:11" ht="120" customHeight="1">
      <c r="A5" s="2">
        <v>1</v>
      </c>
      <c r="B5" s="7" t="s">
        <v>11</v>
      </c>
      <c r="C5" s="3">
        <v>1</v>
      </c>
      <c r="D5" s="3" t="s">
        <v>12</v>
      </c>
      <c r="E5" s="3"/>
      <c r="F5" s="114"/>
      <c r="G5" s="110"/>
      <c r="H5" s="186">
        <f>C5*G5</f>
        <v>0</v>
      </c>
      <c r="I5" s="187"/>
      <c r="J5" s="188">
        <f>H5+(H5*I5/100)</f>
        <v>0</v>
      </c>
      <c r="K5" s="111"/>
    </row>
    <row r="6" spans="1:11" ht="24" customHeight="1">
      <c r="A6" s="9" t="s">
        <v>14</v>
      </c>
      <c r="B6" s="7" t="s">
        <v>135</v>
      </c>
      <c r="C6" s="3">
        <v>3</v>
      </c>
      <c r="D6" s="3" t="s">
        <v>12</v>
      </c>
      <c r="E6" s="3"/>
      <c r="F6" s="114"/>
      <c r="G6" s="110"/>
      <c r="H6" s="186">
        <f>C6*G6</f>
        <v>0</v>
      </c>
      <c r="I6" s="187"/>
      <c r="J6" s="24">
        <f>H6+(H6*I6/100)</f>
        <v>0</v>
      </c>
      <c r="K6" s="111"/>
    </row>
    <row r="7" spans="1:11" ht="27" customHeight="1">
      <c r="A7" s="2" t="s">
        <v>15</v>
      </c>
      <c r="B7" s="7" t="s">
        <v>136</v>
      </c>
      <c r="C7" s="3">
        <v>3</v>
      </c>
      <c r="D7" s="3" t="s">
        <v>12</v>
      </c>
      <c r="E7" s="3"/>
      <c r="F7" s="115"/>
      <c r="G7" s="110"/>
      <c r="H7" s="186">
        <f>C7*G7</f>
        <v>0</v>
      </c>
      <c r="I7" s="187"/>
      <c r="J7" s="24">
        <f>H7+(H7*I7/100)</f>
        <v>0</v>
      </c>
      <c r="K7" s="111"/>
    </row>
    <row r="8" spans="1:11" ht="18" customHeight="1">
      <c r="A8" s="10"/>
      <c r="B8" s="11" t="s">
        <v>16</v>
      </c>
      <c r="C8" s="12">
        <v>1</v>
      </c>
      <c r="D8" s="12" t="s">
        <v>17</v>
      </c>
      <c r="E8" s="12" t="s">
        <v>18</v>
      </c>
      <c r="F8" s="12" t="s">
        <v>18</v>
      </c>
      <c r="G8" s="189" t="s">
        <v>18</v>
      </c>
      <c r="H8" s="13">
        <f>SUM(H5:H7)</f>
        <v>0</v>
      </c>
      <c r="I8" s="190" t="s">
        <v>13</v>
      </c>
      <c r="J8" s="32">
        <f>SUM(J5:J7)</f>
        <v>0</v>
      </c>
      <c r="K8" s="14" t="s">
        <v>18</v>
      </c>
    </row>
    <row r="9" spans="1:11" ht="24.75" customHeight="1">
      <c r="A9" s="10"/>
      <c r="B9" s="11" t="s">
        <v>19</v>
      </c>
      <c r="C9" s="12">
        <v>15</v>
      </c>
      <c r="D9" s="12" t="s">
        <v>17</v>
      </c>
      <c r="E9" s="12" t="s">
        <v>18</v>
      </c>
      <c r="F9" s="12" t="s">
        <v>18</v>
      </c>
      <c r="G9" s="189" t="s">
        <v>18</v>
      </c>
      <c r="H9" s="15">
        <f>C9*H8</f>
        <v>0</v>
      </c>
      <c r="I9" s="190" t="s">
        <v>13</v>
      </c>
      <c r="J9" s="32">
        <f>C9*J8</f>
        <v>0</v>
      </c>
      <c r="K9" s="14" t="s">
        <v>18</v>
      </c>
    </row>
    <row r="10" spans="1:11" ht="33.75" customHeight="1">
      <c r="A10" s="314" t="s">
        <v>159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</row>
    <row r="11" spans="1:11" ht="18.75" customHeight="1">
      <c r="A11" s="315"/>
      <c r="B11" s="315"/>
      <c r="C11" s="315"/>
      <c r="D11" s="315"/>
      <c r="E11" s="315"/>
      <c r="F11" s="316"/>
      <c r="G11" s="315"/>
      <c r="H11" s="315"/>
      <c r="I11" s="315"/>
      <c r="J11" s="315"/>
      <c r="K11" s="315"/>
    </row>
    <row r="12" spans="1:15" ht="115.5" customHeight="1">
      <c r="A12" s="2" t="s">
        <v>0</v>
      </c>
      <c r="B12" s="3" t="s">
        <v>20</v>
      </c>
      <c r="C12" s="3" t="s">
        <v>2</v>
      </c>
      <c r="D12" s="3" t="s">
        <v>3</v>
      </c>
      <c r="E12" s="277" t="s">
        <v>4</v>
      </c>
      <c r="F12" s="279" t="s">
        <v>5</v>
      </c>
      <c r="G12" s="278" t="s">
        <v>6</v>
      </c>
      <c r="H12" s="3" t="s">
        <v>7</v>
      </c>
      <c r="I12" s="5" t="s">
        <v>8</v>
      </c>
      <c r="J12" s="3" t="s">
        <v>9</v>
      </c>
      <c r="K12" s="6" t="s">
        <v>10</v>
      </c>
      <c r="O12" t="s">
        <v>13</v>
      </c>
    </row>
    <row r="13" spans="1:11" ht="227.25" customHeight="1">
      <c r="A13" s="2">
        <v>2</v>
      </c>
      <c r="B13" s="16" t="s">
        <v>21</v>
      </c>
      <c r="C13" s="3">
        <v>1</v>
      </c>
      <c r="D13" s="3" t="s">
        <v>12</v>
      </c>
      <c r="E13" s="3"/>
      <c r="F13" s="112"/>
      <c r="G13" s="110"/>
      <c r="H13" s="186">
        <f>C13*G13</f>
        <v>0</v>
      </c>
      <c r="I13" s="187"/>
      <c r="J13" s="186">
        <f>H13+(H13*I13/100)</f>
        <v>0</v>
      </c>
      <c r="K13" s="111"/>
    </row>
    <row r="14" spans="1:11" ht="27" customHeight="1">
      <c r="A14" s="2" t="s">
        <v>14</v>
      </c>
      <c r="B14" s="7" t="s">
        <v>140</v>
      </c>
      <c r="C14" s="3">
        <v>2</v>
      </c>
      <c r="D14" s="3" t="s">
        <v>12</v>
      </c>
      <c r="E14" s="3"/>
      <c r="F14" s="112"/>
      <c r="G14" s="110"/>
      <c r="H14" s="186">
        <f>C14*G14</f>
        <v>0</v>
      </c>
      <c r="I14" s="187"/>
      <c r="J14" s="186">
        <f>H14+(H14*I14/100)</f>
        <v>0</v>
      </c>
      <c r="K14" s="111"/>
    </row>
    <row r="15" spans="1:11" ht="24.75" customHeight="1">
      <c r="A15" s="2" t="s">
        <v>15</v>
      </c>
      <c r="B15" s="7" t="s">
        <v>139</v>
      </c>
      <c r="C15" s="3">
        <v>2</v>
      </c>
      <c r="D15" s="3" t="s">
        <v>12</v>
      </c>
      <c r="E15" s="3"/>
      <c r="F15" s="112"/>
      <c r="G15" s="110"/>
      <c r="H15" s="186">
        <f>C15*G15</f>
        <v>0</v>
      </c>
      <c r="I15" s="187"/>
      <c r="J15" s="186">
        <f>H15+(H15*I15/100)</f>
        <v>0</v>
      </c>
      <c r="K15" s="111"/>
    </row>
    <row r="16" spans="1:11" ht="24.75" customHeight="1">
      <c r="A16" s="2" t="s">
        <v>22</v>
      </c>
      <c r="B16" s="7" t="s">
        <v>137</v>
      </c>
      <c r="C16" s="3">
        <v>1</v>
      </c>
      <c r="D16" s="3" t="s">
        <v>12</v>
      </c>
      <c r="E16" s="3"/>
      <c r="F16" s="113"/>
      <c r="G16" s="110"/>
      <c r="H16" s="186">
        <f>C16*G16</f>
        <v>0</v>
      </c>
      <c r="I16" s="187"/>
      <c r="J16" s="186">
        <f>H16+(H16*I16/100)</f>
        <v>0</v>
      </c>
      <c r="K16" s="111"/>
    </row>
    <row r="17" spans="1:11" ht="24" customHeight="1">
      <c r="A17" s="2" t="s">
        <v>23</v>
      </c>
      <c r="B17" s="7" t="s">
        <v>138</v>
      </c>
      <c r="C17" s="3">
        <v>1</v>
      </c>
      <c r="D17" s="3" t="s">
        <v>12</v>
      </c>
      <c r="E17" s="3"/>
      <c r="F17" s="282"/>
      <c r="G17" s="110"/>
      <c r="H17" s="186">
        <f>C17*G17</f>
        <v>0</v>
      </c>
      <c r="I17" s="187"/>
      <c r="J17" s="186">
        <f>H17+(H17*I17/100)</f>
        <v>0</v>
      </c>
      <c r="K17" s="111"/>
    </row>
    <row r="18" spans="1:11" ht="19.5" customHeight="1">
      <c r="A18" s="10"/>
      <c r="B18" s="11" t="s">
        <v>16</v>
      </c>
      <c r="C18" s="12">
        <v>1</v>
      </c>
      <c r="D18" s="12" t="s">
        <v>17</v>
      </c>
      <c r="E18" s="280" t="s">
        <v>18</v>
      </c>
      <c r="F18" s="283" t="s">
        <v>18</v>
      </c>
      <c r="G18" s="281" t="s">
        <v>18</v>
      </c>
      <c r="H18" s="13">
        <f>SUM(H13:H17)</f>
        <v>0</v>
      </c>
      <c r="I18" s="8" t="s">
        <v>13</v>
      </c>
      <c r="J18" s="13">
        <f>SUM(J13:J17)</f>
        <v>0</v>
      </c>
      <c r="K18" s="14" t="s">
        <v>18</v>
      </c>
    </row>
    <row r="19" spans="1:11" ht="19.5" customHeight="1">
      <c r="A19" s="10"/>
      <c r="B19" s="11" t="s">
        <v>19</v>
      </c>
      <c r="C19" s="12">
        <v>10</v>
      </c>
      <c r="D19" s="12" t="s">
        <v>17</v>
      </c>
      <c r="E19" s="12" t="s">
        <v>18</v>
      </c>
      <c r="F19" s="194" t="s">
        <v>18</v>
      </c>
      <c r="G19" s="12" t="s">
        <v>18</v>
      </c>
      <c r="H19" s="15">
        <f>C19*H18</f>
        <v>0</v>
      </c>
      <c r="I19" s="8" t="s">
        <v>13</v>
      </c>
      <c r="J19" s="15">
        <f>C19*J18</f>
        <v>0</v>
      </c>
      <c r="K19" s="14" t="s">
        <v>18</v>
      </c>
    </row>
    <row r="20" spans="1:11" ht="33.75" customHeight="1">
      <c r="A20" s="306" t="s">
        <v>49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</row>
    <row r="21" spans="1:11" ht="21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</row>
    <row r="22" spans="1:11" ht="105" customHeight="1">
      <c r="A22" s="2" t="s">
        <v>0</v>
      </c>
      <c r="B22" s="3" t="s">
        <v>25</v>
      </c>
      <c r="C22" s="3" t="s">
        <v>2</v>
      </c>
      <c r="D22" s="3" t="s">
        <v>3</v>
      </c>
      <c r="E22" s="4" t="s">
        <v>4</v>
      </c>
      <c r="F22" s="193" t="s">
        <v>5</v>
      </c>
      <c r="G22" s="3" t="s">
        <v>6</v>
      </c>
      <c r="H22" s="3" t="s">
        <v>7</v>
      </c>
      <c r="I22" s="5" t="s">
        <v>8</v>
      </c>
      <c r="J22" s="3" t="s">
        <v>9</v>
      </c>
      <c r="K22" s="6" t="s">
        <v>10</v>
      </c>
    </row>
    <row r="23" spans="1:11" ht="133.5" customHeight="1">
      <c r="A23" s="2">
        <v>3</v>
      </c>
      <c r="B23" s="7" t="s">
        <v>26</v>
      </c>
      <c r="C23" s="3">
        <v>1</v>
      </c>
      <c r="D23" s="3" t="s">
        <v>12</v>
      </c>
      <c r="E23" s="191"/>
      <c r="F23" s="116"/>
      <c r="G23" s="192"/>
      <c r="H23" s="186">
        <f>C23*G23</f>
        <v>0</v>
      </c>
      <c r="I23" s="187"/>
      <c r="J23" s="186">
        <f>H23+(H23*I23/100)</f>
        <v>0</v>
      </c>
      <c r="K23" s="111"/>
    </row>
    <row r="24" spans="1:11" ht="27.75" customHeight="1">
      <c r="A24" s="2" t="s">
        <v>14</v>
      </c>
      <c r="B24" s="7" t="s">
        <v>135</v>
      </c>
      <c r="C24" s="3">
        <v>3</v>
      </c>
      <c r="D24" s="3" t="s">
        <v>12</v>
      </c>
      <c r="E24" s="191"/>
      <c r="F24" s="116"/>
      <c r="G24" s="192"/>
      <c r="H24" s="186">
        <f>C24*G24</f>
        <v>0</v>
      </c>
      <c r="I24" s="187"/>
      <c r="J24" s="186">
        <f>H24+(H24*I24/100)</f>
        <v>0</v>
      </c>
      <c r="K24" s="111"/>
    </row>
    <row r="25" spans="1:11" ht="27.75" customHeight="1">
      <c r="A25" s="2" t="s">
        <v>15</v>
      </c>
      <c r="B25" s="7" t="s">
        <v>136</v>
      </c>
      <c r="C25" s="3">
        <v>3</v>
      </c>
      <c r="D25" s="3" t="s">
        <v>12</v>
      </c>
      <c r="E25" s="191"/>
      <c r="F25" s="116"/>
      <c r="G25" s="192"/>
      <c r="H25" s="186">
        <f>C25*G25</f>
        <v>0</v>
      </c>
      <c r="I25" s="187"/>
      <c r="J25" s="186">
        <f>H25+(H25*I25/100)</f>
        <v>0</v>
      </c>
      <c r="K25" s="111"/>
    </row>
    <row r="26" spans="1:11" ht="22.5" customHeight="1">
      <c r="A26" s="10"/>
      <c r="B26" s="11" t="s">
        <v>16</v>
      </c>
      <c r="C26" s="12">
        <v>1</v>
      </c>
      <c r="D26" s="12" t="s">
        <v>17</v>
      </c>
      <c r="E26" s="12" t="s">
        <v>18</v>
      </c>
      <c r="F26" s="194" t="s">
        <v>18</v>
      </c>
      <c r="G26" s="12" t="s">
        <v>18</v>
      </c>
      <c r="H26" s="13">
        <f>SUM(H23:H25)</f>
        <v>0</v>
      </c>
      <c r="I26" s="8" t="s">
        <v>13</v>
      </c>
      <c r="J26" s="13">
        <f>SUM(J23:J25)</f>
        <v>0</v>
      </c>
      <c r="K26" s="14" t="s">
        <v>18</v>
      </c>
    </row>
    <row r="27" spans="1:11" ht="18.75" customHeight="1">
      <c r="A27" s="10"/>
      <c r="B27" s="11" t="s">
        <v>19</v>
      </c>
      <c r="C27" s="12">
        <v>15</v>
      </c>
      <c r="D27" s="12" t="s">
        <v>17</v>
      </c>
      <c r="E27" s="12" t="s">
        <v>18</v>
      </c>
      <c r="F27" s="12" t="s">
        <v>18</v>
      </c>
      <c r="G27" s="12" t="s">
        <v>18</v>
      </c>
      <c r="H27" s="15">
        <f>C27*H26</f>
        <v>0</v>
      </c>
      <c r="I27" s="8" t="s">
        <v>13</v>
      </c>
      <c r="J27" s="15">
        <f>C27*J26</f>
        <v>0</v>
      </c>
      <c r="K27" s="14" t="s">
        <v>18</v>
      </c>
    </row>
    <row r="28" spans="1:11" ht="34.5" customHeight="1">
      <c r="A28" s="309" t="s">
        <v>205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</row>
    <row r="29" spans="1:11" ht="24" customHeight="1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</row>
    <row r="30" spans="1:11" ht="105" customHeight="1">
      <c r="A30" s="2" t="s">
        <v>0</v>
      </c>
      <c r="B30" s="3" t="s">
        <v>27</v>
      </c>
      <c r="C30" s="3" t="s">
        <v>2</v>
      </c>
      <c r="D30" s="3" t="s">
        <v>3</v>
      </c>
      <c r="E30" s="4" t="s">
        <v>4</v>
      </c>
      <c r="F30" s="193" t="s">
        <v>5</v>
      </c>
      <c r="G30" s="3" t="s">
        <v>6</v>
      </c>
      <c r="H30" s="3" t="s">
        <v>7</v>
      </c>
      <c r="I30" s="5" t="s">
        <v>8</v>
      </c>
      <c r="J30" s="3" t="s">
        <v>9</v>
      </c>
      <c r="K30" s="6" t="s">
        <v>10</v>
      </c>
    </row>
    <row r="31" spans="1:11" ht="142.5" customHeight="1">
      <c r="A31" s="2">
        <v>4</v>
      </c>
      <c r="B31" s="7" t="s">
        <v>28</v>
      </c>
      <c r="C31" s="3">
        <v>1</v>
      </c>
      <c r="D31" s="3" t="s">
        <v>12</v>
      </c>
      <c r="E31" s="191"/>
      <c r="F31" s="116"/>
      <c r="G31" s="192"/>
      <c r="H31" s="186">
        <f>C31*G31</f>
        <v>0</v>
      </c>
      <c r="I31" s="187"/>
      <c r="J31" s="186">
        <f>H31+(H31*I31/100)</f>
        <v>0</v>
      </c>
      <c r="K31" s="111"/>
    </row>
    <row r="32" spans="1:11" ht="21" customHeight="1">
      <c r="A32" s="2" t="s">
        <v>14</v>
      </c>
      <c r="B32" s="7" t="s">
        <v>135</v>
      </c>
      <c r="C32" s="3">
        <v>3</v>
      </c>
      <c r="D32" s="3" t="s">
        <v>12</v>
      </c>
      <c r="E32" s="191"/>
      <c r="F32" s="116"/>
      <c r="G32" s="192"/>
      <c r="H32" s="186">
        <f>C32*G32</f>
        <v>0</v>
      </c>
      <c r="I32" s="187"/>
      <c r="J32" s="186">
        <f>H32+(H32*I32/100)</f>
        <v>0</v>
      </c>
      <c r="K32" s="111"/>
    </row>
    <row r="33" spans="1:11" ht="22.5">
      <c r="A33" s="2" t="s">
        <v>15</v>
      </c>
      <c r="B33" s="7" t="s">
        <v>136</v>
      </c>
      <c r="C33" s="3">
        <v>3</v>
      </c>
      <c r="D33" s="3" t="s">
        <v>12</v>
      </c>
      <c r="E33" s="191"/>
      <c r="F33" s="116"/>
      <c r="G33" s="192"/>
      <c r="H33" s="186">
        <f>C33*G33</f>
        <v>0</v>
      </c>
      <c r="I33" s="187"/>
      <c r="J33" s="186">
        <f>H33+(H33*I33/100)</f>
        <v>0</v>
      </c>
      <c r="K33" s="111"/>
    </row>
    <row r="34" spans="1:11" ht="17.25" customHeight="1">
      <c r="A34" s="10"/>
      <c r="B34" s="11" t="s">
        <v>16</v>
      </c>
      <c r="C34" s="12">
        <v>1</v>
      </c>
      <c r="D34" s="12" t="s">
        <v>17</v>
      </c>
      <c r="E34" s="12" t="s">
        <v>18</v>
      </c>
      <c r="F34" s="194" t="s">
        <v>18</v>
      </c>
      <c r="G34" s="12" t="s">
        <v>18</v>
      </c>
      <c r="H34" s="13">
        <f>SUM(H31:H33)</f>
        <v>0</v>
      </c>
      <c r="I34" s="8" t="s">
        <v>13</v>
      </c>
      <c r="J34" s="13">
        <f>SUM(J31:J33)</f>
        <v>0</v>
      </c>
      <c r="K34" s="14" t="s">
        <v>18</v>
      </c>
    </row>
    <row r="35" spans="1:11" ht="21" customHeight="1">
      <c r="A35" s="10"/>
      <c r="B35" s="11" t="s">
        <v>19</v>
      </c>
      <c r="C35" s="12">
        <v>70</v>
      </c>
      <c r="D35" s="12" t="s">
        <v>17</v>
      </c>
      <c r="E35" s="12" t="s">
        <v>18</v>
      </c>
      <c r="F35" s="12" t="s">
        <v>18</v>
      </c>
      <c r="G35" s="12" t="s">
        <v>18</v>
      </c>
      <c r="H35" s="15">
        <f>C35*H34</f>
        <v>0</v>
      </c>
      <c r="I35" s="8" t="s">
        <v>13</v>
      </c>
      <c r="J35" s="15">
        <f>C35*J34</f>
        <v>0</v>
      </c>
      <c r="K35" s="14" t="s">
        <v>18</v>
      </c>
    </row>
    <row r="36" spans="1:11" ht="21" customHeight="1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</row>
    <row r="37" spans="1:11" ht="106.5" customHeight="1">
      <c r="A37" s="2" t="s">
        <v>0</v>
      </c>
      <c r="B37" s="3" t="s">
        <v>29</v>
      </c>
      <c r="C37" s="3" t="s">
        <v>2</v>
      </c>
      <c r="D37" s="3" t="s">
        <v>3</v>
      </c>
      <c r="E37" s="4" t="s">
        <v>4</v>
      </c>
      <c r="F37" s="193" t="s">
        <v>5</v>
      </c>
      <c r="G37" s="3" t="s">
        <v>6</v>
      </c>
      <c r="H37" s="3" t="s">
        <v>7</v>
      </c>
      <c r="I37" s="5" t="s">
        <v>8</v>
      </c>
      <c r="J37" s="3" t="s">
        <v>9</v>
      </c>
      <c r="K37" s="6" t="s">
        <v>10</v>
      </c>
    </row>
    <row r="38" spans="1:11" ht="132" customHeight="1">
      <c r="A38" s="2">
        <v>5</v>
      </c>
      <c r="B38" s="7" t="s">
        <v>30</v>
      </c>
      <c r="C38" s="3">
        <v>1</v>
      </c>
      <c r="D38" s="3" t="s">
        <v>12</v>
      </c>
      <c r="E38" s="191"/>
      <c r="F38" s="116"/>
      <c r="G38" s="192"/>
      <c r="H38" s="186">
        <f>C38*G38</f>
        <v>0</v>
      </c>
      <c r="I38" s="187"/>
      <c r="J38" s="186">
        <f>H38+(H38*I38/100)</f>
        <v>0</v>
      </c>
      <c r="K38" s="111"/>
    </row>
    <row r="39" spans="1:11" ht="24" customHeight="1">
      <c r="A39" s="2" t="s">
        <v>14</v>
      </c>
      <c r="B39" s="7" t="s">
        <v>135</v>
      </c>
      <c r="C39" s="3">
        <v>3</v>
      </c>
      <c r="D39" s="3" t="s">
        <v>12</v>
      </c>
      <c r="E39" s="191"/>
      <c r="F39" s="116"/>
      <c r="G39" s="192"/>
      <c r="H39" s="186">
        <f>C39*G39</f>
        <v>0</v>
      </c>
      <c r="I39" s="187"/>
      <c r="J39" s="186">
        <f>H39+(H39*I39/100)</f>
        <v>0</v>
      </c>
      <c r="K39" s="111"/>
    </row>
    <row r="40" spans="1:11" ht="25.5" customHeight="1">
      <c r="A40" s="2" t="s">
        <v>15</v>
      </c>
      <c r="B40" s="7" t="s">
        <v>136</v>
      </c>
      <c r="C40" s="3">
        <v>3</v>
      </c>
      <c r="D40" s="3" t="s">
        <v>12</v>
      </c>
      <c r="E40" s="191"/>
      <c r="F40" s="116"/>
      <c r="G40" s="192"/>
      <c r="H40" s="186">
        <f>C40*G40</f>
        <v>0</v>
      </c>
      <c r="I40" s="187"/>
      <c r="J40" s="186">
        <f>H40+(H40*I40/100)</f>
        <v>0</v>
      </c>
      <c r="K40" s="111"/>
    </row>
    <row r="41" spans="1:11" ht="21" customHeight="1">
      <c r="A41" s="10"/>
      <c r="B41" s="11" t="s">
        <v>16</v>
      </c>
      <c r="C41" s="12"/>
      <c r="D41" s="12" t="s">
        <v>17</v>
      </c>
      <c r="E41" s="12" t="s">
        <v>18</v>
      </c>
      <c r="F41" s="194" t="s">
        <v>18</v>
      </c>
      <c r="G41" s="12" t="s">
        <v>18</v>
      </c>
      <c r="H41" s="13">
        <f>SUM(H38:H40)</f>
        <v>0</v>
      </c>
      <c r="I41" s="13" t="s">
        <v>13</v>
      </c>
      <c r="J41" s="32">
        <f>SUM(J38:J40)</f>
        <v>0</v>
      </c>
      <c r="K41" s="14" t="s">
        <v>18</v>
      </c>
    </row>
    <row r="42" spans="1:11" ht="21" customHeight="1">
      <c r="A42" s="10"/>
      <c r="B42" s="11" t="s">
        <v>19</v>
      </c>
      <c r="C42" s="12">
        <v>15</v>
      </c>
      <c r="D42" s="12" t="s">
        <v>17</v>
      </c>
      <c r="E42" s="12" t="s">
        <v>18</v>
      </c>
      <c r="F42" s="12" t="s">
        <v>18</v>
      </c>
      <c r="G42" s="12" t="s">
        <v>18</v>
      </c>
      <c r="H42" s="15">
        <f>C42*H41</f>
        <v>0</v>
      </c>
      <c r="I42" s="8" t="s">
        <v>13</v>
      </c>
      <c r="J42" s="32">
        <f>C42*J41</f>
        <v>0</v>
      </c>
      <c r="K42" s="14" t="s">
        <v>18</v>
      </c>
    </row>
    <row r="43" spans="1:11" ht="33.75" customHeight="1">
      <c r="A43" s="309" t="s">
        <v>160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</row>
    <row r="45" spans="2:5" ht="14.25">
      <c r="B45" s="284" t="s">
        <v>181</v>
      </c>
      <c r="C45" s="285"/>
      <c r="D45" s="285"/>
      <c r="E45" s="285"/>
    </row>
    <row r="46" spans="2:5" ht="14.25">
      <c r="B46" s="285" t="s">
        <v>182</v>
      </c>
      <c r="C46" s="285"/>
      <c r="D46" s="285"/>
      <c r="E46" s="286">
        <f>H9+H19+H27+H35+H42</f>
        <v>0</v>
      </c>
    </row>
    <row r="47" spans="2:5" ht="14.25">
      <c r="B47" s="285" t="s">
        <v>183</v>
      </c>
      <c r="C47" s="285"/>
      <c r="D47" s="285"/>
      <c r="E47" s="286">
        <f>J9+J19+J27+J35+J42</f>
        <v>0</v>
      </c>
    </row>
    <row r="49" spans="1:9" ht="14.25">
      <c r="A49" s="305" t="s">
        <v>196</v>
      </c>
      <c r="B49" s="305" t="s">
        <v>197</v>
      </c>
      <c r="C49" s="305"/>
      <c r="D49" s="305"/>
      <c r="E49" s="305"/>
      <c r="F49" s="305"/>
      <c r="G49" s="305"/>
      <c r="H49" s="305"/>
      <c r="I49" s="305"/>
    </row>
    <row r="50" spans="1:9" ht="14.25">
      <c r="A50" s="305"/>
      <c r="B50" s="305" t="s">
        <v>198</v>
      </c>
      <c r="C50" s="305"/>
      <c r="D50" s="305"/>
      <c r="E50" s="305"/>
      <c r="F50" s="305"/>
      <c r="G50" s="305"/>
      <c r="H50" s="305"/>
      <c r="I50" s="305"/>
    </row>
    <row r="51" spans="1:9" ht="14.25">
      <c r="A51" s="305"/>
      <c r="B51" s="305"/>
      <c r="C51" s="305"/>
      <c r="D51" s="305"/>
      <c r="E51" s="305"/>
      <c r="F51" s="305"/>
      <c r="G51" s="305"/>
      <c r="H51" s="305"/>
      <c r="I51" s="305"/>
    </row>
    <row r="52" spans="1:9" ht="14.25">
      <c r="A52" s="305"/>
      <c r="B52" s="305" t="s">
        <v>116</v>
      </c>
      <c r="C52" s="305"/>
      <c r="D52" s="305"/>
      <c r="E52" s="305"/>
      <c r="F52" s="305"/>
      <c r="G52" s="305"/>
      <c r="H52" s="305"/>
      <c r="I52" s="305"/>
    </row>
    <row r="53" spans="1:9" ht="14.25">
      <c r="A53" s="305"/>
      <c r="B53" s="305" t="s">
        <v>117</v>
      </c>
      <c r="C53" s="305"/>
      <c r="D53" s="305"/>
      <c r="E53" s="305"/>
      <c r="F53" s="305"/>
      <c r="G53" s="305"/>
      <c r="H53" s="305"/>
      <c r="I53" s="305"/>
    </row>
  </sheetData>
  <sheetProtection selectLockedCells="1" selectUnlockedCells="1"/>
  <mergeCells count="11">
    <mergeCell ref="A43:K43"/>
    <mergeCell ref="A2:K2"/>
    <mergeCell ref="A3:K3"/>
    <mergeCell ref="A10:K10"/>
    <mergeCell ref="A11:K11"/>
    <mergeCell ref="A20:K20"/>
    <mergeCell ref="A1:K1"/>
    <mergeCell ref="A21:K21"/>
    <mergeCell ref="A28:K28"/>
    <mergeCell ref="A29:K29"/>
    <mergeCell ref="A36:K36"/>
  </mergeCells>
  <printOptions horizontalCentered="1"/>
  <pageMargins left="0.7479166666666667" right="0.7479166666666667" top="0.7875" bottom="0.7479166666666667" header="0.5118055555555555" footer="0.5513888888888889"/>
  <pageSetup horizontalDpi="300" verticalDpi="300" orientation="landscape" paperSize="9" r:id="rId1"/>
  <headerFooter alignWithMargins="0">
    <oddFooter>&amp;C&amp;"Times New Roman,Normalny"&amp;12&amp;P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37">
      <selection activeCell="E59" sqref="E59"/>
    </sheetView>
  </sheetViews>
  <sheetFormatPr defaultColWidth="8.796875" defaultRowHeight="14.25"/>
  <cols>
    <col min="1" max="1" width="3.19921875" style="90" customWidth="1"/>
    <col min="2" max="2" width="36" style="90" customWidth="1"/>
    <col min="3" max="3" width="5.8984375" style="90" customWidth="1"/>
    <col min="4" max="4" width="6.8984375" style="90" customWidth="1"/>
    <col min="5" max="5" width="7.8984375" style="90" customWidth="1"/>
    <col min="6" max="6" width="11.5" style="90" customWidth="1"/>
    <col min="7" max="7" width="8.59765625" style="90" customWidth="1"/>
    <col min="8" max="8" width="9" style="90" customWidth="1"/>
    <col min="9" max="9" width="7.69921875" style="90" customWidth="1"/>
    <col min="10" max="10" width="11.8984375" style="90" customWidth="1"/>
    <col min="11" max="11" width="11.59765625" style="90" customWidth="1"/>
    <col min="12" max="16384" width="9" style="90" customWidth="1"/>
  </cols>
  <sheetData>
    <row r="1" spans="1:11" ht="30" customHeight="1">
      <c r="A1" s="346" t="s">
        <v>155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30" customHeight="1">
      <c r="A2" s="347" t="s">
        <v>179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12.5" customHeight="1">
      <c r="A3" s="91" t="s">
        <v>72</v>
      </c>
      <c r="B3" s="92" t="s">
        <v>57</v>
      </c>
      <c r="C3" s="92" t="s">
        <v>59</v>
      </c>
      <c r="D3" s="92" t="s">
        <v>2</v>
      </c>
      <c r="E3" s="93" t="s">
        <v>73</v>
      </c>
      <c r="F3" s="94" t="s">
        <v>5</v>
      </c>
      <c r="G3" s="92" t="s">
        <v>74</v>
      </c>
      <c r="H3" s="92" t="s">
        <v>75</v>
      </c>
      <c r="I3" s="92" t="s">
        <v>76</v>
      </c>
      <c r="J3" s="92" t="s">
        <v>77</v>
      </c>
      <c r="K3" s="92" t="s">
        <v>10</v>
      </c>
    </row>
    <row r="4" spans="1:11" ht="60.75" customHeight="1">
      <c r="A4" s="95">
        <v>1</v>
      </c>
      <c r="B4" s="96" t="s">
        <v>78</v>
      </c>
      <c r="C4" s="92" t="s">
        <v>79</v>
      </c>
      <c r="D4" s="97">
        <v>20</v>
      </c>
      <c r="E4" s="97"/>
      <c r="F4" s="97"/>
      <c r="G4" s="98"/>
      <c r="H4" s="98">
        <f>D4*G4</f>
        <v>0</v>
      </c>
      <c r="I4" s="97"/>
      <c r="J4" s="98">
        <f>H4+(H4*I4/100)</f>
        <v>0</v>
      </c>
      <c r="K4" s="99"/>
    </row>
    <row r="5" spans="1:11" ht="65.25" customHeight="1">
      <c r="A5" s="95">
        <v>2</v>
      </c>
      <c r="B5" s="100" t="s">
        <v>80</v>
      </c>
      <c r="C5" s="92" t="s">
        <v>79</v>
      </c>
      <c r="D5" s="97">
        <v>20</v>
      </c>
      <c r="E5" s="97" t="s">
        <v>13</v>
      </c>
      <c r="F5" s="97"/>
      <c r="G5" s="98"/>
      <c r="H5" s="98">
        <f aca="true" t="shared" si="0" ref="H5:H40">D5*G5</f>
        <v>0</v>
      </c>
      <c r="I5" s="97"/>
      <c r="J5" s="98">
        <f aca="true" t="shared" si="1" ref="J5:J40">H5+(H5*I5/100)</f>
        <v>0</v>
      </c>
      <c r="K5" s="101"/>
    </row>
    <row r="6" spans="1:11" ht="64.5" customHeight="1">
      <c r="A6" s="95">
        <v>3</v>
      </c>
      <c r="B6" s="102" t="s">
        <v>81</v>
      </c>
      <c r="C6" s="92" t="s">
        <v>79</v>
      </c>
      <c r="D6" s="97">
        <v>20</v>
      </c>
      <c r="E6" s="97"/>
      <c r="F6" s="97"/>
      <c r="G6" s="98"/>
      <c r="H6" s="98">
        <f t="shared" si="0"/>
        <v>0</v>
      </c>
      <c r="I6" s="97"/>
      <c r="J6" s="98">
        <f t="shared" si="1"/>
        <v>0</v>
      </c>
      <c r="K6" s="101"/>
    </row>
    <row r="7" spans="1:11" ht="63.75" customHeight="1">
      <c r="A7" s="95">
        <v>4</v>
      </c>
      <c r="B7" s="102" t="s">
        <v>82</v>
      </c>
      <c r="C7" s="92" t="s">
        <v>79</v>
      </c>
      <c r="D7" s="97">
        <v>20</v>
      </c>
      <c r="E7" s="97"/>
      <c r="F7" s="97"/>
      <c r="G7" s="98"/>
      <c r="H7" s="98">
        <f t="shared" si="0"/>
        <v>0</v>
      </c>
      <c r="I7" s="97"/>
      <c r="J7" s="98">
        <f t="shared" si="1"/>
        <v>0</v>
      </c>
      <c r="K7" s="101"/>
    </row>
    <row r="8" spans="1:11" ht="63.75" customHeight="1">
      <c r="A8" s="95">
        <v>5</v>
      </c>
      <c r="B8" s="102" t="s">
        <v>83</v>
      </c>
      <c r="C8" s="92" t="s">
        <v>79</v>
      </c>
      <c r="D8" s="97">
        <v>20</v>
      </c>
      <c r="E8" s="97"/>
      <c r="F8" s="97"/>
      <c r="G8" s="98"/>
      <c r="H8" s="98">
        <f t="shared" si="0"/>
        <v>0</v>
      </c>
      <c r="I8" s="97"/>
      <c r="J8" s="98">
        <f t="shared" si="1"/>
        <v>0</v>
      </c>
      <c r="K8" s="101"/>
    </row>
    <row r="9" spans="1:11" ht="59.25" customHeight="1">
      <c r="A9" s="95">
        <v>6</v>
      </c>
      <c r="B9" s="102" t="s">
        <v>84</v>
      </c>
      <c r="C9" s="92" t="s">
        <v>79</v>
      </c>
      <c r="D9" s="97">
        <v>20</v>
      </c>
      <c r="E9" s="97"/>
      <c r="F9" s="97"/>
      <c r="G9" s="98"/>
      <c r="H9" s="98">
        <f t="shared" si="0"/>
        <v>0</v>
      </c>
      <c r="I9" s="97"/>
      <c r="J9" s="98">
        <f t="shared" si="1"/>
        <v>0</v>
      </c>
      <c r="K9" s="101"/>
    </row>
    <row r="10" spans="1:11" ht="62.25" customHeight="1">
      <c r="A10" s="95">
        <v>7</v>
      </c>
      <c r="B10" s="102" t="s">
        <v>85</v>
      </c>
      <c r="C10" s="92" t="s">
        <v>79</v>
      </c>
      <c r="D10" s="97">
        <v>20</v>
      </c>
      <c r="E10" s="97"/>
      <c r="F10" s="97"/>
      <c r="G10" s="98"/>
      <c r="H10" s="98">
        <f t="shared" si="0"/>
        <v>0</v>
      </c>
      <c r="I10" s="97"/>
      <c r="J10" s="98">
        <f t="shared" si="1"/>
        <v>0</v>
      </c>
      <c r="K10" s="101"/>
    </row>
    <row r="11" spans="1:11" ht="54" customHeight="1">
      <c r="A11" s="95">
        <v>8</v>
      </c>
      <c r="B11" s="102" t="s">
        <v>86</v>
      </c>
      <c r="C11" s="92" t="s">
        <v>79</v>
      </c>
      <c r="D11" s="97">
        <v>1</v>
      </c>
      <c r="E11" s="97"/>
      <c r="F11" s="97"/>
      <c r="G11" s="98"/>
      <c r="H11" s="98">
        <f t="shared" si="0"/>
        <v>0</v>
      </c>
      <c r="I11" s="97"/>
      <c r="J11" s="98">
        <f t="shared" si="1"/>
        <v>0</v>
      </c>
      <c r="K11" s="101"/>
    </row>
    <row r="12" spans="1:11" ht="51.75" customHeight="1">
      <c r="A12" s="95">
        <v>9</v>
      </c>
      <c r="B12" s="102" t="s">
        <v>87</v>
      </c>
      <c r="C12" s="92" t="s">
        <v>79</v>
      </c>
      <c r="D12" s="97">
        <v>1</v>
      </c>
      <c r="E12" s="97"/>
      <c r="F12" s="97"/>
      <c r="G12" s="98"/>
      <c r="H12" s="98">
        <f t="shared" si="0"/>
        <v>0</v>
      </c>
      <c r="I12" s="97"/>
      <c r="J12" s="98">
        <f t="shared" si="1"/>
        <v>0</v>
      </c>
      <c r="K12" s="101"/>
    </row>
    <row r="13" spans="1:11" ht="49.5" customHeight="1">
      <c r="A13" s="95">
        <v>10</v>
      </c>
      <c r="B13" s="102" t="s">
        <v>88</v>
      </c>
      <c r="C13" s="92" t="s">
        <v>79</v>
      </c>
      <c r="D13" s="97">
        <v>1</v>
      </c>
      <c r="E13" s="97"/>
      <c r="F13" s="97"/>
      <c r="G13" s="98"/>
      <c r="H13" s="98">
        <f t="shared" si="0"/>
        <v>0</v>
      </c>
      <c r="I13" s="97"/>
      <c r="J13" s="98">
        <f t="shared" si="1"/>
        <v>0</v>
      </c>
      <c r="K13" s="101"/>
    </row>
    <row r="14" spans="1:11" ht="52.5" customHeight="1">
      <c r="A14" s="95">
        <v>11</v>
      </c>
      <c r="B14" s="102" t="s">
        <v>89</v>
      </c>
      <c r="C14" s="92" t="s">
        <v>79</v>
      </c>
      <c r="D14" s="97">
        <v>1</v>
      </c>
      <c r="E14" s="97"/>
      <c r="F14" s="97"/>
      <c r="G14" s="98"/>
      <c r="H14" s="98">
        <f t="shared" si="0"/>
        <v>0</v>
      </c>
      <c r="I14" s="97"/>
      <c r="J14" s="98">
        <f t="shared" si="1"/>
        <v>0</v>
      </c>
      <c r="K14" s="101"/>
    </row>
    <row r="15" spans="1:11" ht="54" customHeight="1">
      <c r="A15" s="95">
        <v>12</v>
      </c>
      <c r="B15" s="102" t="s">
        <v>90</v>
      </c>
      <c r="C15" s="92" t="s">
        <v>79</v>
      </c>
      <c r="D15" s="97">
        <v>1</v>
      </c>
      <c r="E15" s="97"/>
      <c r="F15" s="97"/>
      <c r="G15" s="98"/>
      <c r="H15" s="98">
        <f t="shared" si="0"/>
        <v>0</v>
      </c>
      <c r="I15" s="97"/>
      <c r="J15" s="98">
        <f t="shared" si="1"/>
        <v>0</v>
      </c>
      <c r="K15" s="101"/>
    </row>
    <row r="16" spans="1:11" ht="51" customHeight="1">
      <c r="A16" s="95">
        <v>13</v>
      </c>
      <c r="B16" s="102" t="s">
        <v>91</v>
      </c>
      <c r="C16" s="92" t="s">
        <v>79</v>
      </c>
      <c r="D16" s="97">
        <v>1</v>
      </c>
      <c r="E16" s="97"/>
      <c r="F16" s="97"/>
      <c r="G16" s="98"/>
      <c r="H16" s="98">
        <f t="shared" si="0"/>
        <v>0</v>
      </c>
      <c r="I16" s="97"/>
      <c r="J16" s="98">
        <f t="shared" si="1"/>
        <v>0</v>
      </c>
      <c r="K16" s="101"/>
    </row>
    <row r="17" spans="1:11" ht="54" customHeight="1">
      <c r="A17" s="95">
        <v>14</v>
      </c>
      <c r="B17" s="102" t="s">
        <v>92</v>
      </c>
      <c r="C17" s="92" t="s">
        <v>79</v>
      </c>
      <c r="D17" s="97">
        <v>1</v>
      </c>
      <c r="E17" s="97"/>
      <c r="F17" s="97"/>
      <c r="G17" s="98"/>
      <c r="H17" s="98">
        <f t="shared" si="0"/>
        <v>0</v>
      </c>
      <c r="I17" s="97"/>
      <c r="J17" s="98">
        <f t="shared" si="1"/>
        <v>0</v>
      </c>
      <c r="K17" s="101"/>
    </row>
    <row r="18" spans="1:11" ht="49.5" customHeight="1">
      <c r="A18" s="95">
        <v>15</v>
      </c>
      <c r="B18" s="102" t="s">
        <v>93</v>
      </c>
      <c r="C18" s="92" t="s">
        <v>79</v>
      </c>
      <c r="D18" s="97">
        <v>1</v>
      </c>
      <c r="E18" s="97"/>
      <c r="F18" s="97"/>
      <c r="G18" s="98"/>
      <c r="H18" s="98">
        <f t="shared" si="0"/>
        <v>0</v>
      </c>
      <c r="I18" s="97"/>
      <c r="J18" s="98">
        <f t="shared" si="1"/>
        <v>0</v>
      </c>
      <c r="K18" s="101"/>
    </row>
    <row r="19" spans="1:11" ht="51" customHeight="1">
      <c r="A19" s="95">
        <v>16</v>
      </c>
      <c r="B19" s="102" t="s">
        <v>94</v>
      </c>
      <c r="C19" s="92" t="s">
        <v>79</v>
      </c>
      <c r="D19" s="97">
        <v>1</v>
      </c>
      <c r="E19" s="97"/>
      <c r="F19" s="97"/>
      <c r="G19" s="98"/>
      <c r="H19" s="98">
        <f t="shared" si="0"/>
        <v>0</v>
      </c>
      <c r="I19" s="97"/>
      <c r="J19" s="98">
        <f t="shared" si="1"/>
        <v>0</v>
      </c>
      <c r="K19" s="101"/>
    </row>
    <row r="20" spans="1:11" ht="54" customHeight="1">
      <c r="A20" s="95">
        <v>17</v>
      </c>
      <c r="B20" s="102" t="s">
        <v>95</v>
      </c>
      <c r="C20" s="92" t="s">
        <v>79</v>
      </c>
      <c r="D20" s="97">
        <v>1</v>
      </c>
      <c r="E20" s="97"/>
      <c r="F20" s="97"/>
      <c r="G20" s="98"/>
      <c r="H20" s="98">
        <f t="shared" si="0"/>
        <v>0</v>
      </c>
      <c r="I20" s="97"/>
      <c r="J20" s="98">
        <f t="shared" si="1"/>
        <v>0</v>
      </c>
      <c r="K20" s="101"/>
    </row>
    <row r="21" spans="1:11" ht="54" customHeight="1">
      <c r="A21" s="95">
        <v>18</v>
      </c>
      <c r="B21" s="102" t="s">
        <v>96</v>
      </c>
      <c r="C21" s="92" t="s">
        <v>79</v>
      </c>
      <c r="D21" s="97">
        <v>1</v>
      </c>
      <c r="E21" s="97"/>
      <c r="F21" s="97"/>
      <c r="G21" s="98"/>
      <c r="H21" s="98">
        <f t="shared" si="0"/>
        <v>0</v>
      </c>
      <c r="I21" s="97"/>
      <c r="J21" s="98">
        <f t="shared" si="1"/>
        <v>0</v>
      </c>
      <c r="K21" s="101"/>
    </row>
    <row r="22" spans="1:11" ht="53.25" customHeight="1">
      <c r="A22" s="95">
        <v>19</v>
      </c>
      <c r="B22" s="102" t="s">
        <v>97</v>
      </c>
      <c r="C22" s="92" t="s">
        <v>79</v>
      </c>
      <c r="D22" s="97">
        <v>1</v>
      </c>
      <c r="E22" s="97"/>
      <c r="F22" s="97"/>
      <c r="G22" s="98"/>
      <c r="H22" s="98">
        <f t="shared" si="0"/>
        <v>0</v>
      </c>
      <c r="I22" s="97"/>
      <c r="J22" s="98">
        <f t="shared" si="1"/>
        <v>0</v>
      </c>
      <c r="K22" s="101"/>
    </row>
    <row r="23" spans="1:11" ht="34.5" customHeight="1">
      <c r="A23" s="95">
        <v>20</v>
      </c>
      <c r="B23" s="102" t="s">
        <v>98</v>
      </c>
      <c r="C23" s="92" t="s">
        <v>79</v>
      </c>
      <c r="D23" s="97">
        <v>5</v>
      </c>
      <c r="E23" s="97"/>
      <c r="F23" s="97"/>
      <c r="G23" s="98"/>
      <c r="H23" s="98">
        <f t="shared" si="0"/>
        <v>0</v>
      </c>
      <c r="I23" s="97"/>
      <c r="J23" s="98">
        <f t="shared" si="1"/>
        <v>0</v>
      </c>
      <c r="K23" s="101"/>
    </row>
    <row r="24" spans="1:11" ht="47.25" customHeight="1">
      <c r="A24" s="95">
        <v>21</v>
      </c>
      <c r="B24" s="102" t="s">
        <v>99</v>
      </c>
      <c r="C24" s="92" t="s">
        <v>79</v>
      </c>
      <c r="D24" s="97">
        <v>2</v>
      </c>
      <c r="E24" s="97"/>
      <c r="F24" s="97"/>
      <c r="G24" s="98"/>
      <c r="H24" s="98">
        <f t="shared" si="0"/>
        <v>0</v>
      </c>
      <c r="I24" s="97"/>
      <c r="J24" s="98">
        <f t="shared" si="1"/>
        <v>0</v>
      </c>
      <c r="K24" s="101"/>
    </row>
    <row r="25" spans="1:11" ht="54.75" customHeight="1">
      <c r="A25" s="95">
        <v>22</v>
      </c>
      <c r="B25" s="102" t="s">
        <v>100</v>
      </c>
      <c r="C25" s="92" t="s">
        <v>79</v>
      </c>
      <c r="D25" s="97">
        <v>2</v>
      </c>
      <c r="E25" s="97"/>
      <c r="F25" s="97"/>
      <c r="G25" s="98"/>
      <c r="H25" s="98">
        <f t="shared" si="0"/>
        <v>0</v>
      </c>
      <c r="I25" s="97"/>
      <c r="J25" s="98">
        <f t="shared" si="1"/>
        <v>0</v>
      </c>
      <c r="K25" s="101"/>
    </row>
    <row r="26" spans="1:11" ht="46.5" customHeight="1">
      <c r="A26" s="95">
        <v>23</v>
      </c>
      <c r="B26" s="102" t="s">
        <v>101</v>
      </c>
      <c r="C26" s="92" t="s">
        <v>79</v>
      </c>
      <c r="D26" s="97">
        <v>2</v>
      </c>
      <c r="E26" s="97"/>
      <c r="F26" s="97"/>
      <c r="G26" s="98"/>
      <c r="H26" s="98">
        <f t="shared" si="0"/>
        <v>0</v>
      </c>
      <c r="I26" s="97"/>
      <c r="J26" s="98">
        <f t="shared" si="1"/>
        <v>0</v>
      </c>
      <c r="K26" s="101"/>
    </row>
    <row r="27" spans="1:11" ht="54" customHeight="1">
      <c r="A27" s="95">
        <v>24</v>
      </c>
      <c r="B27" s="102" t="s">
        <v>102</v>
      </c>
      <c r="C27" s="92" t="s">
        <v>79</v>
      </c>
      <c r="D27" s="97">
        <v>2</v>
      </c>
      <c r="E27" s="97"/>
      <c r="F27" s="97"/>
      <c r="G27" s="98"/>
      <c r="H27" s="98">
        <f t="shared" si="0"/>
        <v>0</v>
      </c>
      <c r="I27" s="97"/>
      <c r="J27" s="98">
        <f t="shared" si="1"/>
        <v>0</v>
      </c>
      <c r="K27" s="101"/>
    </row>
    <row r="28" spans="1:11" ht="60" customHeight="1">
      <c r="A28" s="95">
        <v>25</v>
      </c>
      <c r="B28" s="102" t="s">
        <v>103</v>
      </c>
      <c r="C28" s="92" t="s">
        <v>79</v>
      </c>
      <c r="D28" s="97">
        <v>2</v>
      </c>
      <c r="E28" s="97"/>
      <c r="F28" s="97"/>
      <c r="G28" s="98"/>
      <c r="H28" s="98">
        <f t="shared" si="0"/>
        <v>0</v>
      </c>
      <c r="I28" s="97"/>
      <c r="J28" s="98">
        <f t="shared" si="1"/>
        <v>0</v>
      </c>
      <c r="K28" s="101"/>
    </row>
    <row r="29" spans="1:11" ht="53.25" customHeight="1">
      <c r="A29" s="95">
        <v>26</v>
      </c>
      <c r="B29" s="102" t="s">
        <v>104</v>
      </c>
      <c r="C29" s="92" t="s">
        <v>79</v>
      </c>
      <c r="D29" s="97">
        <v>2</v>
      </c>
      <c r="E29" s="97"/>
      <c r="F29" s="97"/>
      <c r="G29" s="98"/>
      <c r="H29" s="98">
        <f t="shared" si="0"/>
        <v>0</v>
      </c>
      <c r="I29" s="97"/>
      <c r="J29" s="98">
        <f t="shared" si="1"/>
        <v>0</v>
      </c>
      <c r="K29" s="101"/>
    </row>
    <row r="30" spans="1:11" ht="51.75" customHeight="1">
      <c r="A30" s="95">
        <v>27</v>
      </c>
      <c r="B30" s="102" t="s">
        <v>105</v>
      </c>
      <c r="C30" s="92" t="s">
        <v>79</v>
      </c>
      <c r="D30" s="97">
        <v>2</v>
      </c>
      <c r="E30" s="97"/>
      <c r="F30" s="97"/>
      <c r="G30" s="98"/>
      <c r="H30" s="98">
        <f t="shared" si="0"/>
        <v>0</v>
      </c>
      <c r="I30" s="97"/>
      <c r="J30" s="98">
        <f t="shared" si="1"/>
        <v>0</v>
      </c>
      <c r="K30" s="101"/>
    </row>
    <row r="31" spans="1:11" ht="53.25" customHeight="1">
      <c r="A31" s="95">
        <v>28</v>
      </c>
      <c r="B31" s="102" t="s">
        <v>106</v>
      </c>
      <c r="C31" s="92" t="s">
        <v>79</v>
      </c>
      <c r="D31" s="97">
        <v>2</v>
      </c>
      <c r="E31" s="97"/>
      <c r="F31" s="97"/>
      <c r="G31" s="98"/>
      <c r="H31" s="98">
        <f t="shared" si="0"/>
        <v>0</v>
      </c>
      <c r="I31" s="97"/>
      <c r="J31" s="98">
        <f t="shared" si="1"/>
        <v>0</v>
      </c>
      <c r="K31" s="101"/>
    </row>
    <row r="32" spans="1:11" ht="49.5" customHeight="1">
      <c r="A32" s="95">
        <v>29</v>
      </c>
      <c r="B32" s="102" t="s">
        <v>107</v>
      </c>
      <c r="C32" s="92" t="s">
        <v>79</v>
      </c>
      <c r="D32" s="97">
        <v>2</v>
      </c>
      <c r="E32" s="97"/>
      <c r="F32" s="97"/>
      <c r="G32" s="98"/>
      <c r="H32" s="98">
        <f t="shared" si="0"/>
        <v>0</v>
      </c>
      <c r="I32" s="97"/>
      <c r="J32" s="98">
        <f t="shared" si="1"/>
        <v>0</v>
      </c>
      <c r="K32" s="101"/>
    </row>
    <row r="33" spans="1:11" ht="51.75" customHeight="1">
      <c r="A33" s="95">
        <v>30</v>
      </c>
      <c r="B33" s="102" t="s">
        <v>108</v>
      </c>
      <c r="C33" s="92" t="s">
        <v>79</v>
      </c>
      <c r="D33" s="97">
        <v>2</v>
      </c>
      <c r="E33" s="97"/>
      <c r="F33" s="97"/>
      <c r="G33" s="98"/>
      <c r="H33" s="98">
        <f t="shared" si="0"/>
        <v>0</v>
      </c>
      <c r="I33" s="97"/>
      <c r="J33" s="98">
        <f t="shared" si="1"/>
        <v>0</v>
      </c>
      <c r="K33" s="101"/>
    </row>
    <row r="34" spans="1:11" ht="52.5" customHeight="1">
      <c r="A34" s="95">
        <v>31</v>
      </c>
      <c r="B34" s="102" t="s">
        <v>109</v>
      </c>
      <c r="C34" s="92" t="s">
        <v>79</v>
      </c>
      <c r="D34" s="97">
        <v>2</v>
      </c>
      <c r="E34" s="97"/>
      <c r="F34" s="97"/>
      <c r="G34" s="98"/>
      <c r="H34" s="98">
        <f t="shared" si="0"/>
        <v>0</v>
      </c>
      <c r="I34" s="97"/>
      <c r="J34" s="98">
        <f t="shared" si="1"/>
        <v>0</v>
      </c>
      <c r="K34" s="101"/>
    </row>
    <row r="35" spans="1:11" ht="51.75" customHeight="1">
      <c r="A35" s="95">
        <v>32</v>
      </c>
      <c r="B35" s="102" t="s">
        <v>110</v>
      </c>
      <c r="C35" s="92" t="s">
        <v>79</v>
      </c>
      <c r="D35" s="97">
        <v>2</v>
      </c>
      <c r="E35" s="97"/>
      <c r="F35" s="97"/>
      <c r="G35" s="98"/>
      <c r="H35" s="98">
        <f t="shared" si="0"/>
        <v>0</v>
      </c>
      <c r="I35" s="97"/>
      <c r="J35" s="98">
        <f t="shared" si="1"/>
        <v>0</v>
      </c>
      <c r="K35" s="101"/>
    </row>
    <row r="36" spans="1:11" ht="30.75" customHeight="1">
      <c r="A36" s="95">
        <v>33</v>
      </c>
      <c r="B36" s="102" t="s">
        <v>111</v>
      </c>
      <c r="C36" s="92" t="s">
        <v>79</v>
      </c>
      <c r="D36" s="97">
        <v>5</v>
      </c>
      <c r="E36" s="97"/>
      <c r="F36" s="97"/>
      <c r="G36" s="98"/>
      <c r="H36" s="98">
        <f t="shared" si="0"/>
        <v>0</v>
      </c>
      <c r="I36" s="97"/>
      <c r="J36" s="98">
        <f t="shared" si="1"/>
        <v>0</v>
      </c>
      <c r="K36" s="101"/>
    </row>
    <row r="37" spans="1:11" ht="51" customHeight="1">
      <c r="A37" s="95">
        <v>34</v>
      </c>
      <c r="B37" s="103" t="s">
        <v>112</v>
      </c>
      <c r="C37" s="101" t="s">
        <v>12</v>
      </c>
      <c r="D37" s="101">
        <v>5</v>
      </c>
      <c r="E37" s="101"/>
      <c r="F37" s="101"/>
      <c r="G37" s="98"/>
      <c r="H37" s="98">
        <f t="shared" si="0"/>
        <v>0</v>
      </c>
      <c r="I37" s="97"/>
      <c r="J37" s="98">
        <f t="shared" si="1"/>
        <v>0</v>
      </c>
      <c r="K37" s="101"/>
    </row>
    <row r="38" spans="1:11" ht="48" customHeight="1">
      <c r="A38" s="95">
        <v>35</v>
      </c>
      <c r="B38" s="103" t="s">
        <v>113</v>
      </c>
      <c r="C38" s="101" t="s">
        <v>12</v>
      </c>
      <c r="D38" s="101">
        <v>5</v>
      </c>
      <c r="E38" s="101"/>
      <c r="F38" s="101"/>
      <c r="G38" s="98"/>
      <c r="H38" s="98">
        <f t="shared" si="0"/>
        <v>0</v>
      </c>
      <c r="I38" s="97"/>
      <c r="J38" s="98">
        <f t="shared" si="1"/>
        <v>0</v>
      </c>
      <c r="K38" s="101"/>
    </row>
    <row r="39" spans="1:11" ht="22.5" customHeight="1">
      <c r="A39" s="95">
        <v>36</v>
      </c>
      <c r="B39" s="104" t="s">
        <v>114</v>
      </c>
      <c r="C39" s="92" t="s">
        <v>79</v>
      </c>
      <c r="D39" s="97">
        <v>2</v>
      </c>
      <c r="E39" s="97"/>
      <c r="F39" s="97"/>
      <c r="G39" s="98"/>
      <c r="H39" s="98">
        <f t="shared" si="0"/>
        <v>0</v>
      </c>
      <c r="I39" s="97"/>
      <c r="J39" s="98">
        <f t="shared" si="1"/>
        <v>0</v>
      </c>
      <c r="K39" s="105"/>
    </row>
    <row r="40" spans="1:11" ht="25.5" customHeight="1">
      <c r="A40" s="95">
        <v>37</v>
      </c>
      <c r="B40" s="104" t="s">
        <v>115</v>
      </c>
      <c r="C40" s="92" t="s">
        <v>79</v>
      </c>
      <c r="D40" s="97">
        <v>2</v>
      </c>
      <c r="E40" s="97"/>
      <c r="F40" s="97"/>
      <c r="G40" s="98"/>
      <c r="H40" s="98">
        <f t="shared" si="0"/>
        <v>0</v>
      </c>
      <c r="I40" s="97"/>
      <c r="J40" s="98">
        <f t="shared" si="1"/>
        <v>0</v>
      </c>
      <c r="K40" s="105"/>
    </row>
    <row r="41" spans="1:12" ht="34.5" customHeight="1">
      <c r="A41" s="309" t="s">
        <v>24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106"/>
    </row>
    <row r="42" spans="1:11" ht="27" customHeight="1">
      <c r="A42" s="348" t="s">
        <v>154</v>
      </c>
      <c r="B42" s="348"/>
      <c r="C42" s="348"/>
      <c r="D42" s="348"/>
      <c r="E42" s="348"/>
      <c r="F42" s="348"/>
      <c r="G42" s="348"/>
      <c r="H42" s="107">
        <f>SUM(H4:H40)</f>
        <v>0</v>
      </c>
      <c r="I42" s="108" t="s">
        <v>13</v>
      </c>
      <c r="J42" s="107">
        <f>SUM(J4:J40)</f>
        <v>0</v>
      </c>
      <c r="K42" s="109" t="s">
        <v>13</v>
      </c>
    </row>
    <row r="43" ht="15" customHeight="1"/>
    <row r="44" spans="1:12" ht="14.25">
      <c r="A44" s="305" t="s">
        <v>196</v>
      </c>
      <c r="B44" s="305" t="s">
        <v>197</v>
      </c>
      <c r="C44" s="305"/>
      <c r="D44" s="305"/>
      <c r="E44" s="305"/>
      <c r="F44" s="305"/>
      <c r="G44" s="305"/>
      <c r="H44" s="305"/>
      <c r="I44" s="305"/>
      <c r="J44"/>
      <c r="K44"/>
      <c r="L44"/>
    </row>
    <row r="45" spans="1:12" ht="14.25">
      <c r="A45" s="305"/>
      <c r="B45" s="305" t="s">
        <v>198</v>
      </c>
      <c r="C45" s="305"/>
      <c r="D45" s="305"/>
      <c r="E45" s="305"/>
      <c r="F45" s="305"/>
      <c r="G45" s="305"/>
      <c r="H45" s="305"/>
      <c r="I45" s="305"/>
      <c r="J45"/>
      <c r="K45"/>
      <c r="L45"/>
    </row>
    <row r="46" spans="1:12" ht="14.25">
      <c r="A46" s="305"/>
      <c r="B46" s="305"/>
      <c r="C46" s="305"/>
      <c r="D46" s="305"/>
      <c r="E46" s="305"/>
      <c r="F46" s="305"/>
      <c r="G46" s="305"/>
      <c r="H46" s="305"/>
      <c r="I46" s="305"/>
      <c r="J46"/>
      <c r="K46"/>
      <c r="L46"/>
    </row>
    <row r="47" spans="1:12" ht="14.25">
      <c r="A47" s="305"/>
      <c r="B47" s="305" t="s">
        <v>116</v>
      </c>
      <c r="C47" s="305"/>
      <c r="D47" s="305"/>
      <c r="E47" s="305"/>
      <c r="F47" s="305"/>
      <c r="G47" s="305"/>
      <c r="H47" s="305"/>
      <c r="I47" s="305"/>
      <c r="J47"/>
      <c r="K47"/>
      <c r="L47"/>
    </row>
    <row r="48" spans="1:12" ht="14.25">
      <c r="A48" s="305"/>
      <c r="B48" s="305" t="s">
        <v>117</v>
      </c>
      <c r="C48" s="305"/>
      <c r="D48" s="305"/>
      <c r="E48" s="305"/>
      <c r="F48" s="305"/>
      <c r="G48" s="305"/>
      <c r="H48" s="305"/>
      <c r="I48" s="305"/>
      <c r="J48"/>
      <c r="K48"/>
      <c r="L48"/>
    </row>
  </sheetData>
  <sheetProtection selectLockedCells="1" selectUnlockedCells="1"/>
  <mergeCells count="4">
    <mergeCell ref="A1:K1"/>
    <mergeCell ref="A2:K2"/>
    <mergeCell ref="A41:K41"/>
    <mergeCell ref="A42:G4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6" sqref="N6"/>
    </sheetView>
  </sheetViews>
  <sheetFormatPr defaultColWidth="8.796875" defaultRowHeight="14.25"/>
  <cols>
    <col min="1" max="1" width="3" style="0" customWidth="1"/>
    <col min="2" max="2" width="28.59765625" style="0" customWidth="1"/>
    <col min="3" max="3" width="4.09765625" style="0" customWidth="1"/>
    <col min="4" max="4" width="5.19921875" style="0" customWidth="1"/>
    <col min="5" max="5" width="9.09765625" style="0" customWidth="1"/>
    <col min="6" max="6" width="14" style="0" customWidth="1"/>
    <col min="7" max="8" width="9.19921875" style="0" bestFit="1" customWidth="1"/>
    <col min="10" max="10" width="9.19921875" style="0" bestFit="1" customWidth="1"/>
  </cols>
  <sheetData>
    <row r="1" spans="1:11" ht="39" customHeight="1">
      <c r="A1" s="339" t="s">
        <v>180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06.5" customHeight="1">
      <c r="A2" s="206" t="s">
        <v>0</v>
      </c>
      <c r="B2" s="206" t="s">
        <v>57</v>
      </c>
      <c r="C2" s="275" t="s">
        <v>58</v>
      </c>
      <c r="D2" s="275" t="s">
        <v>59</v>
      </c>
      <c r="E2" s="74" t="s">
        <v>4</v>
      </c>
      <c r="F2" s="74" t="s">
        <v>5</v>
      </c>
      <c r="G2" s="275" t="s">
        <v>60</v>
      </c>
      <c r="H2" s="275" t="s">
        <v>61</v>
      </c>
      <c r="I2" s="275" t="s">
        <v>8</v>
      </c>
      <c r="J2" s="275" t="s">
        <v>69</v>
      </c>
      <c r="K2" s="125" t="s">
        <v>10</v>
      </c>
    </row>
    <row r="3" spans="1:11" ht="179.25" customHeight="1">
      <c r="A3" s="291">
        <v>1</v>
      </c>
      <c r="B3" s="88" t="s">
        <v>203</v>
      </c>
      <c r="C3" s="292">
        <v>80</v>
      </c>
      <c r="D3" s="292" t="s">
        <v>12</v>
      </c>
      <c r="E3" s="227"/>
      <c r="F3" s="227"/>
      <c r="G3" s="293"/>
      <c r="H3" s="293">
        <f>C3*G3</f>
        <v>0</v>
      </c>
      <c r="I3" s="292"/>
      <c r="J3" s="293">
        <f>H3+(H3*I3/100)</f>
        <v>0</v>
      </c>
      <c r="K3" s="228"/>
    </row>
    <row r="4" spans="1:11" ht="204.75" customHeight="1">
      <c r="A4" s="291">
        <v>2</v>
      </c>
      <c r="B4" s="88" t="s">
        <v>204</v>
      </c>
      <c r="C4" s="291">
        <v>10</v>
      </c>
      <c r="D4" s="291" t="s">
        <v>12</v>
      </c>
      <c r="E4" s="291"/>
      <c r="F4" s="291"/>
      <c r="G4" s="294"/>
      <c r="H4" s="293">
        <f>C4*G4</f>
        <v>0</v>
      </c>
      <c r="I4" s="291"/>
      <c r="J4" s="293">
        <f>H4+(H4*I4/100)</f>
        <v>0</v>
      </c>
      <c r="K4" s="291"/>
    </row>
    <row r="5" spans="1:11" ht="23.25" customHeight="1">
      <c r="A5" s="311" t="s">
        <v>174</v>
      </c>
      <c r="B5" s="311"/>
      <c r="C5" s="311"/>
      <c r="D5" s="311"/>
      <c r="E5" s="311"/>
      <c r="F5" s="311"/>
      <c r="G5" s="311"/>
      <c r="H5" s="296">
        <f>SUM(H3:H4)</f>
        <v>0</v>
      </c>
      <c r="I5" s="295" t="s">
        <v>13</v>
      </c>
      <c r="J5" s="296">
        <f>SUM(J3:J4)</f>
        <v>0</v>
      </c>
      <c r="K5" s="291" t="s">
        <v>18</v>
      </c>
    </row>
    <row r="6" spans="1:14" ht="32.25" customHeight="1">
      <c r="A6" s="306" t="s">
        <v>202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N6" s="35" t="s">
        <v>201</v>
      </c>
    </row>
    <row r="7" spans="1:9" ht="43.5" customHeight="1">
      <c r="A7" s="305" t="s">
        <v>196</v>
      </c>
      <c r="B7" s="305" t="s">
        <v>197</v>
      </c>
      <c r="C7" s="305"/>
      <c r="D7" s="305"/>
      <c r="E7" s="305"/>
      <c r="F7" s="305"/>
      <c r="G7" s="305"/>
      <c r="H7" s="305"/>
      <c r="I7" s="305"/>
    </row>
    <row r="8" spans="1:9" ht="14.25">
      <c r="A8" s="305"/>
      <c r="B8" s="305" t="s">
        <v>198</v>
      </c>
      <c r="C8" s="305"/>
      <c r="D8" s="305"/>
      <c r="E8" s="305"/>
      <c r="F8" s="305"/>
      <c r="G8" s="305"/>
      <c r="H8" s="305"/>
      <c r="I8" s="305"/>
    </row>
    <row r="9" spans="1:9" ht="14.25">
      <c r="A9" s="305"/>
      <c r="B9" s="305"/>
      <c r="C9" s="305"/>
      <c r="D9" s="305"/>
      <c r="E9" s="305"/>
      <c r="F9" s="305"/>
      <c r="G9" s="305"/>
      <c r="H9" s="305"/>
      <c r="I9" s="305"/>
    </row>
    <row r="10" spans="1:9" ht="14.25">
      <c r="A10" s="305"/>
      <c r="B10" s="305" t="s">
        <v>116</v>
      </c>
      <c r="C10" s="305"/>
      <c r="D10" s="305"/>
      <c r="E10" s="305"/>
      <c r="F10" s="305"/>
      <c r="G10" s="305"/>
      <c r="H10" s="305"/>
      <c r="I10" s="305"/>
    </row>
    <row r="11" spans="1:9" ht="14.25">
      <c r="A11" s="305"/>
      <c r="B11" s="305" t="s">
        <v>117</v>
      </c>
      <c r="C11" s="305"/>
      <c r="D11" s="305"/>
      <c r="E11" s="305"/>
      <c r="F11" s="305"/>
      <c r="G11" s="305"/>
      <c r="H11" s="305"/>
      <c r="I11" s="305"/>
    </row>
  </sheetData>
  <sheetProtection/>
  <mergeCells count="3">
    <mergeCell ref="A5:G5"/>
    <mergeCell ref="A1:K1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4">
      <selection activeCell="A1" sqref="A1:K25"/>
    </sheetView>
  </sheetViews>
  <sheetFormatPr defaultColWidth="8.296875" defaultRowHeight="14.25"/>
  <cols>
    <col min="1" max="1" width="4.8984375" style="0" customWidth="1"/>
    <col min="2" max="2" width="32.8984375" style="0" customWidth="1"/>
    <col min="3" max="4" width="4.8984375" style="0" customWidth="1"/>
    <col min="5" max="5" width="11.19921875" style="0" customWidth="1"/>
    <col min="6" max="6" width="13.09765625" style="0" customWidth="1"/>
    <col min="7" max="7" width="8.8984375" style="0" customWidth="1"/>
    <col min="8" max="8" width="12.09765625" style="0" customWidth="1"/>
    <col min="9" max="9" width="6" style="0" customWidth="1"/>
    <col min="10" max="10" width="11" style="0" customWidth="1"/>
    <col min="11" max="11" width="9.69921875" style="0" customWidth="1"/>
    <col min="12" max="16384" width="8.19921875" style="0" customWidth="1"/>
  </cols>
  <sheetData>
    <row r="1" spans="1:11" ht="22.5" customHeight="1">
      <c r="A1" s="311" t="s">
        <v>161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21" customHeight="1">
      <c r="A2" s="317" t="s">
        <v>147</v>
      </c>
      <c r="B2" s="317"/>
      <c r="C2" s="317"/>
      <c r="D2" s="317"/>
      <c r="E2" s="317"/>
      <c r="F2" s="318"/>
      <c r="G2" s="317"/>
      <c r="H2" s="317"/>
      <c r="I2" s="317"/>
      <c r="J2" s="317"/>
      <c r="K2" s="317"/>
    </row>
    <row r="3" spans="1:11" ht="97.5" customHeight="1">
      <c r="A3" s="18" t="s">
        <v>0</v>
      </c>
      <c r="B3" s="19" t="s">
        <v>31</v>
      </c>
      <c r="C3" s="19" t="s">
        <v>2</v>
      </c>
      <c r="D3" s="19" t="s">
        <v>3</v>
      </c>
      <c r="E3" s="265" t="s">
        <v>4</v>
      </c>
      <c r="F3" s="161" t="s">
        <v>5</v>
      </c>
      <c r="G3" s="276" t="s">
        <v>6</v>
      </c>
      <c r="H3" s="19" t="s">
        <v>7</v>
      </c>
      <c r="I3" s="21" t="s">
        <v>8</v>
      </c>
      <c r="J3" s="19" t="s">
        <v>9</v>
      </c>
      <c r="K3" s="6" t="s">
        <v>10</v>
      </c>
    </row>
    <row r="4" spans="1:11" ht="136.5" customHeight="1">
      <c r="A4" s="18">
        <v>1</v>
      </c>
      <c r="B4" s="22" t="s">
        <v>32</v>
      </c>
      <c r="C4" s="19">
        <v>1</v>
      </c>
      <c r="D4" s="19" t="s">
        <v>12</v>
      </c>
      <c r="E4" s="116"/>
      <c r="F4" s="118"/>
      <c r="G4" s="119"/>
      <c r="H4" s="195">
        <f>C4*G4</f>
        <v>0</v>
      </c>
      <c r="I4" s="196"/>
      <c r="J4" s="195">
        <f>H4+(H4*I4/100)</f>
        <v>0</v>
      </c>
      <c r="K4" s="120"/>
    </row>
    <row r="5" spans="1:11" ht="25.5" customHeight="1">
      <c r="A5" s="18" t="s">
        <v>33</v>
      </c>
      <c r="B5" s="22" t="s">
        <v>129</v>
      </c>
      <c r="C5" s="19">
        <v>2</v>
      </c>
      <c r="D5" s="19" t="s">
        <v>12</v>
      </c>
      <c r="E5" s="116"/>
      <c r="F5" s="118"/>
      <c r="G5" s="119"/>
      <c r="H5" s="195">
        <f>C5*G5</f>
        <v>0</v>
      </c>
      <c r="I5" s="196"/>
      <c r="J5" s="195">
        <f>H5+(H5*I5/100)</f>
        <v>0</v>
      </c>
      <c r="K5" s="120"/>
    </row>
    <row r="6" spans="1:11" ht="28.5" customHeight="1">
      <c r="A6" s="18" t="s">
        <v>34</v>
      </c>
      <c r="B6" s="22" t="s">
        <v>130</v>
      </c>
      <c r="C6" s="19">
        <v>2</v>
      </c>
      <c r="D6" s="19" t="s">
        <v>12</v>
      </c>
      <c r="E6" s="116"/>
      <c r="F6" s="118"/>
      <c r="G6" s="119"/>
      <c r="H6" s="195">
        <f>C6*G6</f>
        <v>0</v>
      </c>
      <c r="I6" s="196"/>
      <c r="J6" s="195">
        <f>H6+(H6*I6/100)</f>
        <v>0</v>
      </c>
      <c r="K6" s="120"/>
    </row>
    <row r="7" spans="1:11" ht="35.25" customHeight="1">
      <c r="A7" s="18" t="s">
        <v>22</v>
      </c>
      <c r="B7" s="22" t="s">
        <v>131</v>
      </c>
      <c r="C7" s="19">
        <v>2</v>
      </c>
      <c r="D7" s="19" t="s">
        <v>12</v>
      </c>
      <c r="E7" s="116"/>
      <c r="F7" s="121"/>
      <c r="G7" s="119"/>
      <c r="H7" s="195">
        <f>C7*G7</f>
        <v>0</v>
      </c>
      <c r="I7" s="196"/>
      <c r="J7" s="195">
        <f>H7+(H7*I7/100)</f>
        <v>0</v>
      </c>
      <c r="K7" s="120"/>
    </row>
    <row r="8" spans="1:11" ht="22.5" customHeight="1">
      <c r="A8" s="18" t="s">
        <v>23</v>
      </c>
      <c r="B8" s="22" t="s">
        <v>132</v>
      </c>
      <c r="C8" s="19">
        <v>2</v>
      </c>
      <c r="D8" s="19" t="s">
        <v>12</v>
      </c>
      <c r="E8" s="116"/>
      <c r="F8" s="122"/>
      <c r="G8" s="119"/>
      <c r="H8" s="195">
        <f>C8*G8</f>
        <v>0</v>
      </c>
      <c r="I8" s="196"/>
      <c r="J8" s="195">
        <f>H8+(H8*I8/100)</f>
        <v>0</v>
      </c>
      <c r="K8" s="120"/>
    </row>
    <row r="9" spans="1:11" ht="25.5" customHeight="1">
      <c r="A9" s="18"/>
      <c r="B9" s="26" t="s">
        <v>35</v>
      </c>
      <c r="C9" s="19">
        <v>1</v>
      </c>
      <c r="D9" s="19" t="s">
        <v>36</v>
      </c>
      <c r="E9" s="19" t="s">
        <v>18</v>
      </c>
      <c r="F9" s="19" t="s">
        <v>18</v>
      </c>
      <c r="G9" s="27" t="s">
        <v>18</v>
      </c>
      <c r="H9" s="24">
        <f>SUM(H4:H8)</f>
        <v>0</v>
      </c>
      <c r="I9" s="24" t="s">
        <v>13</v>
      </c>
      <c r="J9" s="24">
        <f>SUM(J4:J8)</f>
        <v>0</v>
      </c>
      <c r="K9" s="28" t="s">
        <v>18</v>
      </c>
    </row>
    <row r="10" spans="1:11" ht="24" customHeight="1">
      <c r="A10" s="18"/>
      <c r="B10" s="29" t="s">
        <v>19</v>
      </c>
      <c r="C10" s="6">
        <v>50</v>
      </c>
      <c r="D10" s="6" t="s">
        <v>17</v>
      </c>
      <c r="E10" s="6" t="s">
        <v>18</v>
      </c>
      <c r="F10" s="6" t="s">
        <v>18</v>
      </c>
      <c r="G10" s="6" t="s">
        <v>18</v>
      </c>
      <c r="H10" s="15">
        <f>H9*C10</f>
        <v>0</v>
      </c>
      <c r="I10" s="25" t="s">
        <v>13</v>
      </c>
      <c r="J10" s="32">
        <f>J9*C10</f>
        <v>0</v>
      </c>
      <c r="K10" s="30" t="s">
        <v>18</v>
      </c>
    </row>
    <row r="11" spans="1:11" ht="32.25" customHeight="1">
      <c r="A11" s="319" t="s">
        <v>162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3" spans="2:5" ht="14.25">
      <c r="B13" s="284" t="s">
        <v>184</v>
      </c>
      <c r="C13" s="287"/>
      <c r="D13" s="287"/>
      <c r="E13" s="287"/>
    </row>
    <row r="14" spans="2:5" ht="14.25">
      <c r="B14" s="285" t="s">
        <v>182</v>
      </c>
      <c r="C14" s="287"/>
      <c r="D14" s="287"/>
      <c r="E14" s="288">
        <f>H10</f>
        <v>0</v>
      </c>
    </row>
    <row r="15" spans="2:5" ht="14.25">
      <c r="B15" s="285" t="s">
        <v>183</v>
      </c>
      <c r="C15" s="287"/>
      <c r="D15" s="287"/>
      <c r="E15" s="288">
        <f>J10</f>
        <v>0</v>
      </c>
    </row>
    <row r="17" spans="2:5" ht="14.25">
      <c r="B17" s="299" t="s">
        <v>191</v>
      </c>
      <c r="C17" s="285"/>
      <c r="D17" s="285"/>
      <c r="E17" s="285"/>
    </row>
    <row r="18" spans="2:5" ht="14.25">
      <c r="B18" s="285" t="s">
        <v>192</v>
      </c>
      <c r="C18" s="285"/>
      <c r="D18" s="285"/>
      <c r="E18" s="286">
        <f>'1A-płytki'!E46+'1B- płytki'!E14</f>
        <v>0</v>
      </c>
    </row>
    <row r="19" spans="2:5" ht="14.25">
      <c r="B19" s="285" t="s">
        <v>193</v>
      </c>
      <c r="C19" s="285"/>
      <c r="D19" s="285"/>
      <c r="E19" s="286">
        <f>'1A-płytki'!E47+'1B- płytki'!E15</f>
        <v>0</v>
      </c>
    </row>
    <row r="21" spans="1:9" ht="14.25">
      <c r="A21" s="305" t="s">
        <v>196</v>
      </c>
      <c r="B21" s="305" t="s">
        <v>197</v>
      </c>
      <c r="C21" s="305"/>
      <c r="D21" s="305"/>
      <c r="E21" s="305"/>
      <c r="F21" s="305"/>
      <c r="G21" s="305"/>
      <c r="H21" s="305"/>
      <c r="I21" s="305"/>
    </row>
    <row r="22" spans="1:9" ht="14.25">
      <c r="A22" s="305"/>
      <c r="B22" s="305" t="s">
        <v>198</v>
      </c>
      <c r="C22" s="305"/>
      <c r="D22" s="305"/>
      <c r="E22" s="305"/>
      <c r="F22" s="305"/>
      <c r="G22" s="305"/>
      <c r="H22" s="305"/>
      <c r="I22" s="305"/>
    </row>
    <row r="23" spans="1:9" ht="14.25">
      <c r="A23" s="305"/>
      <c r="B23" s="305"/>
      <c r="C23" s="305"/>
      <c r="D23" s="305"/>
      <c r="E23" s="305"/>
      <c r="F23" s="305"/>
      <c r="G23" s="305"/>
      <c r="H23" s="305"/>
      <c r="I23" s="305"/>
    </row>
    <row r="24" spans="1:9" ht="14.25">
      <c r="A24" s="305"/>
      <c r="B24" s="305" t="s">
        <v>116</v>
      </c>
      <c r="C24" s="305"/>
      <c r="D24" s="305"/>
      <c r="E24" s="305"/>
      <c r="F24" s="305"/>
      <c r="G24" s="305"/>
      <c r="H24" s="305"/>
      <c r="I24" s="305"/>
    </row>
    <row r="25" spans="1:9" ht="14.25">
      <c r="A25" s="305"/>
      <c r="B25" s="305" t="s">
        <v>117</v>
      </c>
      <c r="C25" s="305"/>
      <c r="D25" s="305"/>
      <c r="E25" s="305"/>
      <c r="F25" s="305"/>
      <c r="G25" s="305"/>
      <c r="H25" s="305"/>
      <c r="I25" s="305"/>
    </row>
  </sheetData>
  <sheetProtection selectLockedCells="1" selectUnlockedCells="1"/>
  <mergeCells count="3">
    <mergeCell ref="A1:K1"/>
    <mergeCell ref="A2:K2"/>
    <mergeCell ref="A11:K11"/>
  </mergeCells>
  <printOptions/>
  <pageMargins left="0.75" right="0.75" top="1" bottom="1.1666666666666667" header="0.5118055555555555" footer="1"/>
  <pageSetup horizontalDpi="300" verticalDpi="300" orientation="landscape" paperSize="9" r:id="rId1"/>
  <headerFooter alignWithMargins="0">
    <oddFooter>&amp;C&amp;"Times New Roman,Normalny"&amp;12&amp;P</oddFoot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48"/>
  <sheetViews>
    <sheetView zoomScaleSheetLayoutView="100" zoomScalePageLayoutView="0" workbookViewId="0" topLeftCell="A28">
      <selection activeCell="F53" sqref="F53"/>
    </sheetView>
  </sheetViews>
  <sheetFormatPr defaultColWidth="8.296875" defaultRowHeight="14.25"/>
  <cols>
    <col min="1" max="1" width="4.8984375" style="0" customWidth="1"/>
    <col min="2" max="2" width="32.8984375" style="0" customWidth="1"/>
    <col min="3" max="4" width="4.8984375" style="0" customWidth="1"/>
    <col min="5" max="5" width="11.19921875" style="0" customWidth="1"/>
    <col min="6" max="6" width="13.09765625" style="0" customWidth="1"/>
    <col min="7" max="7" width="8.8984375" style="0" customWidth="1"/>
    <col min="8" max="8" width="12.09765625" style="0" customWidth="1"/>
    <col min="9" max="9" width="6" style="0" customWidth="1"/>
    <col min="10" max="10" width="11" style="0" customWidth="1"/>
    <col min="11" max="11" width="9.69921875" style="0" customWidth="1"/>
    <col min="12" max="16384" width="8.19921875" style="0" customWidth="1"/>
  </cols>
  <sheetData>
    <row r="1" spans="1:11" ht="18" customHeight="1">
      <c r="A1" s="329" t="s">
        <v>175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8" customHeight="1">
      <c r="A2" s="326" t="s">
        <v>163</v>
      </c>
      <c r="B2" s="327"/>
      <c r="C2" s="327"/>
      <c r="D2" s="327"/>
      <c r="E2" s="327"/>
      <c r="F2" s="327"/>
      <c r="G2" s="327"/>
      <c r="H2" s="327"/>
      <c r="I2" s="327"/>
      <c r="J2" s="327"/>
      <c r="K2" s="328"/>
    </row>
    <row r="3" spans="1:11" ht="92.25" customHeight="1">
      <c r="A3" s="18" t="s">
        <v>0</v>
      </c>
      <c r="B3" s="19" t="s">
        <v>37</v>
      </c>
      <c r="C3" s="19" t="s">
        <v>2</v>
      </c>
      <c r="D3" s="19" t="s">
        <v>3</v>
      </c>
      <c r="E3" s="20" t="s">
        <v>4</v>
      </c>
      <c r="F3" s="20" t="s">
        <v>5</v>
      </c>
      <c r="G3" s="19" t="s">
        <v>6</v>
      </c>
      <c r="H3" s="19" t="s">
        <v>7</v>
      </c>
      <c r="I3" s="21" t="s">
        <v>8</v>
      </c>
      <c r="J3" s="19" t="s">
        <v>9</v>
      </c>
      <c r="K3" s="6" t="s">
        <v>10</v>
      </c>
    </row>
    <row r="4" spans="1:11" ht="195.75" customHeight="1">
      <c r="A4" s="18">
        <v>1</v>
      </c>
      <c r="B4" s="31" t="s">
        <v>38</v>
      </c>
      <c r="C4" s="19">
        <v>1</v>
      </c>
      <c r="D4" s="19" t="s">
        <v>12</v>
      </c>
      <c r="E4" s="116"/>
      <c r="F4" s="114"/>
      <c r="G4" s="119"/>
      <c r="H4" s="195">
        <f>C4*G4</f>
        <v>0</v>
      </c>
      <c r="I4" s="197"/>
      <c r="J4" s="195">
        <f>H4+(H4*I4/100)</f>
        <v>0</v>
      </c>
      <c r="K4" s="120"/>
    </row>
    <row r="5" spans="1:11" ht="33.75">
      <c r="A5" s="18" t="s">
        <v>33</v>
      </c>
      <c r="B5" s="31" t="s">
        <v>133</v>
      </c>
      <c r="C5" s="19">
        <v>5</v>
      </c>
      <c r="D5" s="19" t="s">
        <v>12</v>
      </c>
      <c r="E5" s="116"/>
      <c r="F5" s="114"/>
      <c r="G5" s="119"/>
      <c r="H5" s="195">
        <f>C5*G5</f>
        <v>0</v>
      </c>
      <c r="I5" s="197"/>
      <c r="J5" s="195">
        <f>H5+(H5*I5/100)</f>
        <v>0</v>
      </c>
      <c r="K5" s="120"/>
    </row>
    <row r="6" spans="1:11" ht="33.75">
      <c r="A6" s="18" t="s">
        <v>34</v>
      </c>
      <c r="B6" s="31" t="s">
        <v>134</v>
      </c>
      <c r="C6" s="19">
        <v>1</v>
      </c>
      <c r="D6" s="19" t="s">
        <v>12</v>
      </c>
      <c r="E6" s="116"/>
      <c r="F6" s="114"/>
      <c r="G6" s="119"/>
      <c r="H6" s="195">
        <f>C6*G6</f>
        <v>0</v>
      </c>
      <c r="I6" s="197"/>
      <c r="J6" s="195">
        <f>H6+(H6*I6/100)</f>
        <v>0</v>
      </c>
      <c r="K6" s="120"/>
    </row>
    <row r="7" spans="1:11" ht="18.75" customHeight="1">
      <c r="A7" s="18"/>
      <c r="B7" s="29" t="s">
        <v>16</v>
      </c>
      <c r="C7" s="6">
        <v>1</v>
      </c>
      <c r="D7" s="6" t="s">
        <v>17</v>
      </c>
      <c r="E7" s="6" t="s">
        <v>18</v>
      </c>
      <c r="F7" s="6" t="s">
        <v>18</v>
      </c>
      <c r="G7" s="6" t="s">
        <v>18</v>
      </c>
      <c r="H7" s="32">
        <f>SUM(H4:H6)</f>
        <v>0</v>
      </c>
      <c r="I7" s="32" t="s">
        <v>13</v>
      </c>
      <c r="J7" s="32">
        <f>SUM(J4:J6)</f>
        <v>0</v>
      </c>
      <c r="K7" s="30" t="s">
        <v>18</v>
      </c>
    </row>
    <row r="8" spans="1:11" ht="25.5" customHeight="1">
      <c r="A8" s="18"/>
      <c r="B8" s="29" t="s">
        <v>19</v>
      </c>
      <c r="C8" s="6">
        <v>20</v>
      </c>
      <c r="D8" s="6" t="s">
        <v>17</v>
      </c>
      <c r="E8" s="6" t="s">
        <v>18</v>
      </c>
      <c r="F8" s="6" t="s">
        <v>18</v>
      </c>
      <c r="G8" s="6" t="s">
        <v>18</v>
      </c>
      <c r="H8" s="32">
        <f>C8*H7</f>
        <v>0</v>
      </c>
      <c r="I8" s="25" t="s">
        <v>13</v>
      </c>
      <c r="J8" s="32">
        <f>C8*J7</f>
        <v>0</v>
      </c>
      <c r="K8" s="30" t="s">
        <v>18</v>
      </c>
    </row>
    <row r="9" spans="1:11" ht="36" customHeight="1">
      <c r="A9" s="319" t="s">
        <v>164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</row>
    <row r="10" spans="1:11" ht="20.2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  <c r="K10" s="322"/>
    </row>
    <row r="11" spans="1:11" ht="107.25" customHeight="1">
      <c r="A11" s="18" t="s">
        <v>0</v>
      </c>
      <c r="B11" s="19" t="s">
        <v>39</v>
      </c>
      <c r="C11" s="19" t="s">
        <v>2</v>
      </c>
      <c r="D11" s="19" t="s">
        <v>3</v>
      </c>
      <c r="E11" s="20" t="s">
        <v>4</v>
      </c>
      <c r="F11" s="20" t="s">
        <v>5</v>
      </c>
      <c r="G11" s="19" t="s">
        <v>6</v>
      </c>
      <c r="H11" s="19" t="s">
        <v>7</v>
      </c>
      <c r="I11" s="21" t="s">
        <v>8</v>
      </c>
      <c r="J11" s="19" t="s">
        <v>9</v>
      </c>
      <c r="K11" s="6" t="s">
        <v>10</v>
      </c>
    </row>
    <row r="12" spans="1:11" ht="177.75" customHeight="1">
      <c r="A12" s="18">
        <v>2</v>
      </c>
      <c r="B12" s="31" t="s">
        <v>40</v>
      </c>
      <c r="C12" s="19">
        <v>1</v>
      </c>
      <c r="D12" s="19" t="s">
        <v>12</v>
      </c>
      <c r="E12" s="116"/>
      <c r="F12" s="114"/>
      <c r="G12" s="119"/>
      <c r="H12" s="195">
        <f>C12*G12</f>
        <v>0</v>
      </c>
      <c r="I12" s="197"/>
      <c r="J12" s="195">
        <f>H12+(H12*I12/100)</f>
        <v>0</v>
      </c>
      <c r="K12" s="120"/>
    </row>
    <row r="13" spans="1:11" ht="35.25" customHeight="1">
      <c r="A13" s="18" t="s">
        <v>33</v>
      </c>
      <c r="B13" s="31" t="s">
        <v>133</v>
      </c>
      <c r="C13" s="19">
        <v>5</v>
      </c>
      <c r="D13" s="19" t="s">
        <v>12</v>
      </c>
      <c r="E13" s="116"/>
      <c r="F13" s="112"/>
      <c r="G13" s="119"/>
      <c r="H13" s="195">
        <f>C13*G13</f>
        <v>0</v>
      </c>
      <c r="I13" s="197"/>
      <c r="J13" s="195">
        <f>H13+(H13*I13/100)</f>
        <v>0</v>
      </c>
      <c r="K13" s="120"/>
    </row>
    <row r="14" spans="1:11" ht="38.25" customHeight="1">
      <c r="A14" s="18" t="s">
        <v>34</v>
      </c>
      <c r="B14" s="31" t="s">
        <v>134</v>
      </c>
      <c r="C14" s="19">
        <v>1</v>
      </c>
      <c r="D14" s="19" t="s">
        <v>12</v>
      </c>
      <c r="E14" s="116"/>
      <c r="F14" s="112"/>
      <c r="G14" s="119"/>
      <c r="H14" s="195">
        <f>C14*G14</f>
        <v>0</v>
      </c>
      <c r="I14" s="197"/>
      <c r="J14" s="195">
        <f>H14+(H14*I14/100)</f>
        <v>0</v>
      </c>
      <c r="K14" s="120"/>
    </row>
    <row r="15" spans="1:11" ht="18.75" customHeight="1">
      <c r="A15" s="18"/>
      <c r="B15" s="29" t="s">
        <v>16</v>
      </c>
      <c r="C15" s="6">
        <v>1</v>
      </c>
      <c r="D15" s="6" t="s">
        <v>17</v>
      </c>
      <c r="E15" s="6" t="s">
        <v>18</v>
      </c>
      <c r="F15" s="6" t="s">
        <v>18</v>
      </c>
      <c r="G15" s="6" t="s">
        <v>18</v>
      </c>
      <c r="H15" s="32">
        <f>SUM(H12:H14)</f>
        <v>0</v>
      </c>
      <c r="I15" s="25" t="s">
        <v>13</v>
      </c>
      <c r="J15" s="32">
        <f>SUM(J12:J14)</f>
        <v>0</v>
      </c>
      <c r="K15" s="30" t="s">
        <v>18</v>
      </c>
    </row>
    <row r="16" spans="1:11" ht="24" customHeight="1">
      <c r="A16" s="18"/>
      <c r="B16" s="29" t="s">
        <v>19</v>
      </c>
      <c r="C16" s="6">
        <v>15</v>
      </c>
      <c r="D16" s="6" t="s">
        <v>17</v>
      </c>
      <c r="E16" s="6" t="s">
        <v>18</v>
      </c>
      <c r="F16" s="6" t="s">
        <v>18</v>
      </c>
      <c r="G16" s="6" t="s">
        <v>18</v>
      </c>
      <c r="H16" s="15">
        <f>C16*H15</f>
        <v>0</v>
      </c>
      <c r="I16" s="25" t="s">
        <v>13</v>
      </c>
      <c r="J16" s="15">
        <f>C16*J15</f>
        <v>0</v>
      </c>
      <c r="K16" s="30" t="s">
        <v>18</v>
      </c>
    </row>
    <row r="17" spans="1:11" ht="31.5" customHeight="1">
      <c r="A17" s="319" t="s">
        <v>165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ht="20.25" customHeight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</row>
    <row r="19" spans="1:12" ht="91.5" customHeight="1">
      <c r="A19" s="18" t="s">
        <v>0</v>
      </c>
      <c r="B19" s="19" t="s">
        <v>41</v>
      </c>
      <c r="C19" s="19" t="s">
        <v>2</v>
      </c>
      <c r="D19" s="19" t="s">
        <v>3</v>
      </c>
      <c r="E19" s="20" t="s">
        <v>4</v>
      </c>
      <c r="F19" s="20" t="s">
        <v>5</v>
      </c>
      <c r="G19" s="19" t="s">
        <v>6</v>
      </c>
      <c r="H19" s="19" t="s">
        <v>7</v>
      </c>
      <c r="I19" s="21" t="s">
        <v>8</v>
      </c>
      <c r="J19" s="19" t="s">
        <v>9</v>
      </c>
      <c r="K19" s="6" t="s">
        <v>10</v>
      </c>
      <c r="L19" s="33"/>
    </row>
    <row r="20" spans="1:11" ht="162" customHeight="1">
      <c r="A20" s="18">
        <v>3</v>
      </c>
      <c r="B20" s="31" t="s">
        <v>42</v>
      </c>
      <c r="C20" s="19">
        <v>1</v>
      </c>
      <c r="D20" s="19" t="s">
        <v>12</v>
      </c>
      <c r="E20" s="116"/>
      <c r="F20" s="114"/>
      <c r="G20" s="119"/>
      <c r="H20" s="195">
        <f>C20*G20</f>
        <v>0</v>
      </c>
      <c r="I20" s="197"/>
      <c r="J20" s="195">
        <f>H20+(H20*I20/100)</f>
        <v>0</v>
      </c>
      <c r="K20" s="120"/>
    </row>
    <row r="21" spans="1:11" ht="39" customHeight="1">
      <c r="A21" s="18" t="s">
        <v>33</v>
      </c>
      <c r="B21" s="31" t="s">
        <v>133</v>
      </c>
      <c r="C21" s="19">
        <v>5</v>
      </c>
      <c r="D21" s="19" t="s">
        <v>12</v>
      </c>
      <c r="E21" s="116"/>
      <c r="F21" s="112"/>
      <c r="G21" s="119"/>
      <c r="H21" s="195">
        <f>C21*G21</f>
        <v>0</v>
      </c>
      <c r="I21" s="197"/>
      <c r="J21" s="195">
        <f>H21+(H21*I21/100)</f>
        <v>0</v>
      </c>
      <c r="K21" s="120"/>
    </row>
    <row r="22" spans="1:11" ht="36.75" customHeight="1">
      <c r="A22" s="18" t="s">
        <v>34</v>
      </c>
      <c r="B22" s="31" t="s">
        <v>134</v>
      </c>
      <c r="C22" s="19">
        <v>1</v>
      </c>
      <c r="D22" s="19" t="s">
        <v>12</v>
      </c>
      <c r="E22" s="116"/>
      <c r="F22" s="112"/>
      <c r="G22" s="119"/>
      <c r="H22" s="195">
        <f>C22*G22</f>
        <v>0</v>
      </c>
      <c r="I22" s="197"/>
      <c r="J22" s="195">
        <f>H22+(H22*I22/100)</f>
        <v>0</v>
      </c>
      <c r="K22" s="120"/>
    </row>
    <row r="23" spans="1:254" ht="18" customHeight="1">
      <c r="A23" s="18"/>
      <c r="B23" s="29" t="s">
        <v>16</v>
      </c>
      <c r="C23" s="6">
        <v>1</v>
      </c>
      <c r="D23" s="6" t="s">
        <v>17</v>
      </c>
      <c r="E23" s="6" t="s">
        <v>18</v>
      </c>
      <c r="F23" s="6" t="s">
        <v>18</v>
      </c>
      <c r="G23" s="6" t="s">
        <v>18</v>
      </c>
      <c r="H23" s="32">
        <f>SUM(H20:H22)</f>
        <v>0</v>
      </c>
      <c r="I23" s="25" t="s">
        <v>13</v>
      </c>
      <c r="J23" s="32">
        <f>SUM(J20:J22)</f>
        <v>0</v>
      </c>
      <c r="K23" s="30" t="s">
        <v>18</v>
      </c>
      <c r="L23" s="34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</row>
    <row r="24" spans="1:254" s="36" customFormat="1" ht="18" customHeight="1">
      <c r="A24" s="18"/>
      <c r="B24" s="29" t="s">
        <v>19</v>
      </c>
      <c r="C24" s="6">
        <v>15</v>
      </c>
      <c r="D24" s="6" t="s">
        <v>17</v>
      </c>
      <c r="E24" s="6" t="s">
        <v>18</v>
      </c>
      <c r="F24" s="6" t="s">
        <v>18</v>
      </c>
      <c r="G24" s="6" t="s">
        <v>18</v>
      </c>
      <c r="H24" s="15">
        <f>C24*H23</f>
        <v>0</v>
      </c>
      <c r="I24" s="25" t="s">
        <v>13</v>
      </c>
      <c r="J24" s="15">
        <f>C24*J23</f>
        <v>0</v>
      </c>
      <c r="K24" s="30" t="s">
        <v>18</v>
      </c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54" s="36" customFormat="1" ht="30.75" customHeight="1">
      <c r="A25" s="319" t="s">
        <v>189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</row>
    <row r="26" spans="1:254" s="36" customFormat="1" ht="29.25" customHeight="1">
      <c r="A26" s="32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</row>
    <row r="27" spans="1:249" s="37" customFormat="1" ht="91.5" customHeight="1">
      <c r="A27" s="19" t="s">
        <v>0</v>
      </c>
      <c r="B27" s="19" t="s">
        <v>43</v>
      </c>
      <c r="C27" s="19" t="s">
        <v>2</v>
      </c>
      <c r="D27" s="19" t="s">
        <v>3</v>
      </c>
      <c r="E27" s="20" t="s">
        <v>4</v>
      </c>
      <c r="F27" s="20" t="s">
        <v>5</v>
      </c>
      <c r="G27" s="19" t="s">
        <v>6</v>
      </c>
      <c r="H27" s="19" t="s">
        <v>7</v>
      </c>
      <c r="I27" s="21" t="s">
        <v>8</v>
      </c>
      <c r="J27" s="19" t="s">
        <v>9</v>
      </c>
      <c r="K27" s="6" t="s">
        <v>10</v>
      </c>
      <c r="P27" s="38"/>
      <c r="Q27" s="38"/>
      <c r="X27" s="38"/>
      <c r="Y27" s="38"/>
      <c r="AF27" s="38"/>
      <c r="AG27" s="38"/>
      <c r="AN27" s="38"/>
      <c r="AO27" s="38"/>
      <c r="AV27" s="38"/>
      <c r="AW27" s="38"/>
      <c r="BD27" s="38"/>
      <c r="BE27" s="38"/>
      <c r="BL27" s="38"/>
      <c r="BM27" s="38"/>
      <c r="BT27" s="38"/>
      <c r="BU27" s="38"/>
      <c r="CB27" s="38"/>
      <c r="CC27" s="38"/>
      <c r="CJ27" s="38"/>
      <c r="CK27" s="38"/>
      <c r="CR27" s="38"/>
      <c r="CS27" s="38"/>
      <c r="CZ27" s="38"/>
      <c r="DA27" s="38"/>
      <c r="DH27" s="38"/>
      <c r="DI27" s="38"/>
      <c r="DP27" s="38"/>
      <c r="DQ27" s="38"/>
      <c r="DX27" s="38"/>
      <c r="DY27" s="38"/>
      <c r="EF27" s="38"/>
      <c r="EG27" s="38"/>
      <c r="EN27" s="38"/>
      <c r="EO27" s="38"/>
      <c r="EV27" s="38"/>
      <c r="EW27" s="38"/>
      <c r="FD27" s="38"/>
      <c r="FE27" s="38"/>
      <c r="FL27" s="38"/>
      <c r="FM27" s="38"/>
      <c r="FT27" s="38"/>
      <c r="FU27" s="38"/>
      <c r="GB27" s="38"/>
      <c r="GC27" s="38"/>
      <c r="GJ27" s="38"/>
      <c r="GK27" s="38"/>
      <c r="GR27" s="38"/>
      <c r="GS27" s="38"/>
      <c r="GZ27" s="38"/>
      <c r="HA27" s="38"/>
      <c r="HH27" s="38"/>
      <c r="HI27" s="38"/>
      <c r="HP27" s="38"/>
      <c r="HQ27" s="38"/>
      <c r="HX27" s="38"/>
      <c r="HY27" s="38"/>
      <c r="IF27" s="38"/>
      <c r="IG27" s="38"/>
      <c r="IN27" s="38"/>
      <c r="IO27" s="38"/>
    </row>
    <row r="28" spans="1:254" s="40" customFormat="1" ht="134.25" customHeight="1">
      <c r="A28" s="25">
        <v>4</v>
      </c>
      <c r="B28" s="31" t="s">
        <v>44</v>
      </c>
      <c r="C28" s="19">
        <v>1</v>
      </c>
      <c r="D28" s="19" t="s">
        <v>12</v>
      </c>
      <c r="E28" s="116"/>
      <c r="F28" s="118"/>
      <c r="G28" s="119"/>
      <c r="H28" s="195">
        <f>C28*G28</f>
        <v>0</v>
      </c>
      <c r="I28" s="197"/>
      <c r="J28" s="195">
        <f>H28+(H28*I28/100)</f>
        <v>0</v>
      </c>
      <c r="K28" s="120"/>
      <c r="L28" s="37"/>
      <c r="M28" s="37"/>
      <c r="N28" s="39"/>
      <c r="P28" s="41"/>
      <c r="S28" s="42"/>
      <c r="T28" s="37"/>
      <c r="U28" s="37"/>
      <c r="V28" s="39"/>
      <c r="X28" s="41"/>
      <c r="AA28" s="42"/>
      <c r="AB28" s="37"/>
      <c r="AC28" s="37"/>
      <c r="AD28" s="39"/>
      <c r="AF28" s="41"/>
      <c r="AI28" s="42"/>
      <c r="AJ28" s="37"/>
      <c r="AK28" s="37"/>
      <c r="AL28" s="39"/>
      <c r="AN28" s="41"/>
      <c r="AQ28" s="42"/>
      <c r="AR28" s="37"/>
      <c r="AS28" s="37"/>
      <c r="AT28" s="39"/>
      <c r="AV28" s="41"/>
      <c r="AY28" s="42"/>
      <c r="AZ28" s="37"/>
      <c r="BA28" s="37"/>
      <c r="BB28" s="39"/>
      <c r="BD28" s="41"/>
      <c r="BG28" s="42"/>
      <c r="BH28" s="37"/>
      <c r="BI28" s="37"/>
      <c r="BJ28" s="39"/>
      <c r="BL28" s="41"/>
      <c r="BO28" s="42"/>
      <c r="BP28" s="37"/>
      <c r="BQ28" s="37"/>
      <c r="BR28" s="39"/>
      <c r="BT28" s="41"/>
      <c r="BW28" s="42"/>
      <c r="BX28" s="37"/>
      <c r="BY28" s="37"/>
      <c r="BZ28" s="39"/>
      <c r="CB28" s="41"/>
      <c r="CE28" s="42"/>
      <c r="CF28" s="37"/>
      <c r="CG28" s="37"/>
      <c r="CH28" s="39"/>
      <c r="CJ28" s="41"/>
      <c r="CM28" s="42"/>
      <c r="CN28" s="37"/>
      <c r="CO28" s="37"/>
      <c r="CP28" s="39"/>
      <c r="CR28" s="41"/>
      <c r="CU28" s="42"/>
      <c r="CV28" s="37"/>
      <c r="CW28" s="37"/>
      <c r="CX28" s="39"/>
      <c r="CZ28" s="41"/>
      <c r="DC28" s="42"/>
      <c r="DD28" s="37"/>
      <c r="DE28" s="37"/>
      <c r="DF28" s="39"/>
      <c r="DH28" s="41"/>
      <c r="DK28" s="42"/>
      <c r="DL28" s="37"/>
      <c r="DM28" s="37"/>
      <c r="DN28" s="39"/>
      <c r="DP28" s="41"/>
      <c r="DS28" s="42"/>
      <c r="DT28" s="37"/>
      <c r="DU28" s="37"/>
      <c r="DV28" s="39"/>
      <c r="DX28" s="41"/>
      <c r="EA28" s="42"/>
      <c r="EB28" s="37"/>
      <c r="EC28" s="37"/>
      <c r="ED28" s="39"/>
      <c r="EF28" s="41"/>
      <c r="EI28" s="42"/>
      <c r="EJ28" s="37"/>
      <c r="EK28" s="37"/>
      <c r="EL28" s="39"/>
      <c r="EN28" s="41"/>
      <c r="EQ28" s="42"/>
      <c r="ER28" s="37"/>
      <c r="ES28" s="37"/>
      <c r="ET28" s="39"/>
      <c r="EV28" s="41"/>
      <c r="EY28" s="42"/>
      <c r="EZ28" s="37"/>
      <c r="FA28" s="37"/>
      <c r="FB28" s="39"/>
      <c r="FD28" s="41"/>
      <c r="FG28" s="42"/>
      <c r="FH28" s="37"/>
      <c r="FI28" s="37"/>
      <c r="FJ28" s="39"/>
      <c r="FL28" s="41"/>
      <c r="FO28" s="42"/>
      <c r="FP28" s="37"/>
      <c r="FQ28" s="37"/>
      <c r="FR28" s="39"/>
      <c r="FT28" s="41"/>
      <c r="FW28" s="42"/>
      <c r="FX28" s="37"/>
      <c r="FY28" s="37"/>
      <c r="FZ28" s="39"/>
      <c r="GB28" s="41"/>
      <c r="GE28" s="42"/>
      <c r="GF28" s="37"/>
      <c r="GG28" s="37"/>
      <c r="GH28" s="39"/>
      <c r="GJ28" s="41"/>
      <c r="GM28" s="42"/>
      <c r="GN28" s="37"/>
      <c r="GO28" s="37"/>
      <c r="GP28" s="39"/>
      <c r="GR28" s="41"/>
      <c r="GU28" s="42"/>
      <c r="GV28" s="37"/>
      <c r="GW28" s="37"/>
      <c r="GX28" s="39"/>
      <c r="GZ28" s="41"/>
      <c r="HC28" s="42"/>
      <c r="HD28" s="37"/>
      <c r="HE28" s="37"/>
      <c r="HF28" s="39"/>
      <c r="HH28" s="41"/>
      <c r="HK28" s="42"/>
      <c r="HL28" s="37"/>
      <c r="HM28" s="37"/>
      <c r="HN28" s="39"/>
      <c r="HP28" s="41"/>
      <c r="HS28" s="42"/>
      <c r="HT28" s="37"/>
      <c r="HU28" s="37"/>
      <c r="HV28" s="39"/>
      <c r="HX28" s="41"/>
      <c r="IA28" s="42"/>
      <c r="IB28" s="37"/>
      <c r="IC28" s="37"/>
      <c r="ID28" s="39"/>
      <c r="IF28" s="41"/>
      <c r="II28" s="42"/>
      <c r="IJ28" s="37"/>
      <c r="IK28" s="37"/>
      <c r="IL28" s="39"/>
      <c r="IN28" s="41"/>
      <c r="IQ28" s="42"/>
      <c r="IR28" s="37"/>
      <c r="IS28" s="37"/>
      <c r="IT28" s="39"/>
    </row>
    <row r="29" spans="1:254" s="40" customFormat="1" ht="37.5" customHeight="1">
      <c r="A29" s="28" t="s">
        <v>33</v>
      </c>
      <c r="B29" s="31" t="s">
        <v>133</v>
      </c>
      <c r="C29" s="19">
        <v>5</v>
      </c>
      <c r="D29" s="19" t="s">
        <v>12</v>
      </c>
      <c r="E29" s="116"/>
      <c r="F29" s="118"/>
      <c r="G29" s="119"/>
      <c r="H29" s="195">
        <f>C29*G29</f>
        <v>0</v>
      </c>
      <c r="I29" s="197"/>
      <c r="J29" s="195">
        <f>H29+(H29*I29/100)</f>
        <v>0</v>
      </c>
      <c r="K29" s="120"/>
      <c r="L29" s="37"/>
      <c r="M29" s="37"/>
      <c r="N29" s="39"/>
      <c r="P29" s="41"/>
      <c r="S29" s="43"/>
      <c r="T29" s="37"/>
      <c r="U29" s="37"/>
      <c r="V29" s="39"/>
      <c r="X29" s="41"/>
      <c r="AA29" s="43"/>
      <c r="AB29" s="37"/>
      <c r="AC29" s="37"/>
      <c r="AD29" s="39"/>
      <c r="AF29" s="41"/>
      <c r="AI29" s="43"/>
      <c r="AJ29" s="37"/>
      <c r="AK29" s="37"/>
      <c r="AL29" s="39"/>
      <c r="AN29" s="41"/>
      <c r="AQ29" s="43"/>
      <c r="AR29" s="37"/>
      <c r="AS29" s="37"/>
      <c r="AT29" s="39"/>
      <c r="AV29" s="41"/>
      <c r="AY29" s="43"/>
      <c r="AZ29" s="37"/>
      <c r="BA29" s="37"/>
      <c r="BB29" s="39"/>
      <c r="BD29" s="41"/>
      <c r="BG29" s="43"/>
      <c r="BH29" s="37"/>
      <c r="BI29" s="37"/>
      <c r="BJ29" s="39"/>
      <c r="BL29" s="41"/>
      <c r="BO29" s="43"/>
      <c r="BP29" s="37"/>
      <c r="BQ29" s="37"/>
      <c r="BR29" s="39"/>
      <c r="BT29" s="41"/>
      <c r="BW29" s="43"/>
      <c r="BX29" s="37"/>
      <c r="BY29" s="37"/>
      <c r="BZ29" s="39"/>
      <c r="CB29" s="41"/>
      <c r="CE29" s="43"/>
      <c r="CF29" s="37"/>
      <c r="CG29" s="37"/>
      <c r="CH29" s="39"/>
      <c r="CJ29" s="41"/>
      <c r="CM29" s="43"/>
      <c r="CN29" s="37"/>
      <c r="CO29" s="37"/>
      <c r="CP29" s="39"/>
      <c r="CR29" s="41"/>
      <c r="CU29" s="43"/>
      <c r="CV29" s="37"/>
      <c r="CW29" s="37"/>
      <c r="CX29" s="39"/>
      <c r="CZ29" s="41"/>
      <c r="DC29" s="43"/>
      <c r="DD29" s="37"/>
      <c r="DE29" s="37"/>
      <c r="DF29" s="39"/>
      <c r="DH29" s="41"/>
      <c r="DK29" s="43"/>
      <c r="DL29" s="37"/>
      <c r="DM29" s="37"/>
      <c r="DN29" s="39"/>
      <c r="DP29" s="41"/>
      <c r="DS29" s="43"/>
      <c r="DT29" s="37"/>
      <c r="DU29" s="37"/>
      <c r="DV29" s="39"/>
      <c r="DX29" s="41"/>
      <c r="EA29" s="43"/>
      <c r="EB29" s="37"/>
      <c r="EC29" s="37"/>
      <c r="ED29" s="39"/>
      <c r="EF29" s="41"/>
      <c r="EI29" s="43"/>
      <c r="EJ29" s="37"/>
      <c r="EK29" s="37"/>
      <c r="EL29" s="39"/>
      <c r="EN29" s="41"/>
      <c r="EQ29" s="43"/>
      <c r="ER29" s="37"/>
      <c r="ES29" s="37"/>
      <c r="ET29" s="39"/>
      <c r="EV29" s="41"/>
      <c r="EY29" s="43"/>
      <c r="EZ29" s="37"/>
      <c r="FA29" s="37"/>
      <c r="FB29" s="39"/>
      <c r="FD29" s="41"/>
      <c r="FG29" s="43"/>
      <c r="FH29" s="37"/>
      <c r="FI29" s="37"/>
      <c r="FJ29" s="39"/>
      <c r="FL29" s="41"/>
      <c r="FO29" s="43"/>
      <c r="FP29" s="37"/>
      <c r="FQ29" s="37"/>
      <c r="FR29" s="39"/>
      <c r="FT29" s="41"/>
      <c r="FW29" s="43"/>
      <c r="FX29" s="37"/>
      <c r="FY29" s="37"/>
      <c r="FZ29" s="39"/>
      <c r="GB29" s="41"/>
      <c r="GE29" s="43"/>
      <c r="GF29" s="37"/>
      <c r="GG29" s="37"/>
      <c r="GH29" s="39"/>
      <c r="GJ29" s="41"/>
      <c r="GM29" s="43"/>
      <c r="GN29" s="37"/>
      <c r="GO29" s="37"/>
      <c r="GP29" s="39"/>
      <c r="GR29" s="41"/>
      <c r="GU29" s="43"/>
      <c r="GV29" s="37"/>
      <c r="GW29" s="37"/>
      <c r="GX29" s="39"/>
      <c r="GZ29" s="41"/>
      <c r="HC29" s="43"/>
      <c r="HD29" s="37"/>
      <c r="HE29" s="37"/>
      <c r="HF29" s="39"/>
      <c r="HH29" s="41"/>
      <c r="HK29" s="43"/>
      <c r="HL29" s="37"/>
      <c r="HM29" s="37"/>
      <c r="HN29" s="39"/>
      <c r="HP29" s="41"/>
      <c r="HS29" s="43"/>
      <c r="HT29" s="37"/>
      <c r="HU29" s="37"/>
      <c r="HV29" s="39"/>
      <c r="HX29" s="41"/>
      <c r="IA29" s="43"/>
      <c r="IB29" s="37"/>
      <c r="IC29" s="37"/>
      <c r="ID29" s="39"/>
      <c r="IF29" s="41"/>
      <c r="II29" s="43"/>
      <c r="IJ29" s="37"/>
      <c r="IK29" s="37"/>
      <c r="IL29" s="39"/>
      <c r="IN29" s="41"/>
      <c r="IQ29" s="43"/>
      <c r="IR29" s="37"/>
      <c r="IS29" s="37"/>
      <c r="IT29" s="39"/>
    </row>
    <row r="30" spans="1:254" s="40" customFormat="1" ht="35.25" customHeight="1">
      <c r="A30" s="28" t="s">
        <v>34</v>
      </c>
      <c r="B30" s="31" t="s">
        <v>134</v>
      </c>
      <c r="C30" s="19">
        <v>1</v>
      </c>
      <c r="D30" s="123" t="s">
        <v>12</v>
      </c>
      <c r="E30" s="116"/>
      <c r="F30" s="121"/>
      <c r="G30" s="184"/>
      <c r="H30" s="195">
        <f>C30*G30</f>
        <v>0</v>
      </c>
      <c r="I30" s="197"/>
      <c r="J30" s="195">
        <f>H30+(H30*I30/100)</f>
        <v>0</v>
      </c>
      <c r="K30" s="120"/>
      <c r="L30" s="37"/>
      <c r="M30" s="37"/>
      <c r="N30" s="39"/>
      <c r="P30" s="41"/>
      <c r="S30" s="43"/>
      <c r="T30" s="37"/>
      <c r="U30" s="37"/>
      <c r="V30" s="39"/>
      <c r="X30" s="41"/>
      <c r="AA30" s="43"/>
      <c r="AB30" s="37"/>
      <c r="AC30" s="37"/>
      <c r="AD30" s="39"/>
      <c r="AF30" s="41"/>
      <c r="AI30" s="43"/>
      <c r="AJ30" s="37"/>
      <c r="AK30" s="37"/>
      <c r="AL30" s="39"/>
      <c r="AN30" s="41"/>
      <c r="AQ30" s="43"/>
      <c r="AR30" s="37"/>
      <c r="AS30" s="37"/>
      <c r="AT30" s="39"/>
      <c r="AV30" s="41"/>
      <c r="AY30" s="43"/>
      <c r="AZ30" s="37"/>
      <c r="BA30" s="37"/>
      <c r="BB30" s="39"/>
      <c r="BD30" s="41"/>
      <c r="BG30" s="43"/>
      <c r="BH30" s="37"/>
      <c r="BI30" s="37"/>
      <c r="BJ30" s="39"/>
      <c r="BL30" s="41"/>
      <c r="BO30" s="43"/>
      <c r="BP30" s="37"/>
      <c r="BQ30" s="37"/>
      <c r="BR30" s="39"/>
      <c r="BT30" s="41"/>
      <c r="BW30" s="43"/>
      <c r="BX30" s="37"/>
      <c r="BY30" s="37"/>
      <c r="BZ30" s="39"/>
      <c r="CB30" s="41"/>
      <c r="CE30" s="43"/>
      <c r="CF30" s="37"/>
      <c r="CG30" s="37"/>
      <c r="CH30" s="39"/>
      <c r="CJ30" s="41"/>
      <c r="CM30" s="43"/>
      <c r="CN30" s="37"/>
      <c r="CO30" s="37"/>
      <c r="CP30" s="39"/>
      <c r="CR30" s="41"/>
      <c r="CU30" s="43"/>
      <c r="CV30" s="37"/>
      <c r="CW30" s="37"/>
      <c r="CX30" s="39"/>
      <c r="CZ30" s="41"/>
      <c r="DC30" s="43"/>
      <c r="DD30" s="37"/>
      <c r="DE30" s="37"/>
      <c r="DF30" s="39"/>
      <c r="DH30" s="41"/>
      <c r="DK30" s="43"/>
      <c r="DL30" s="37"/>
      <c r="DM30" s="37"/>
      <c r="DN30" s="39"/>
      <c r="DP30" s="41"/>
      <c r="DS30" s="43"/>
      <c r="DT30" s="37"/>
      <c r="DU30" s="37"/>
      <c r="DV30" s="39"/>
      <c r="DX30" s="41"/>
      <c r="EA30" s="43"/>
      <c r="EB30" s="37"/>
      <c r="EC30" s="37"/>
      <c r="ED30" s="39"/>
      <c r="EF30" s="41"/>
      <c r="EI30" s="43"/>
      <c r="EJ30" s="37"/>
      <c r="EK30" s="37"/>
      <c r="EL30" s="39"/>
      <c r="EN30" s="41"/>
      <c r="EQ30" s="43"/>
      <c r="ER30" s="37"/>
      <c r="ES30" s="37"/>
      <c r="ET30" s="39"/>
      <c r="EV30" s="41"/>
      <c r="EY30" s="43"/>
      <c r="EZ30" s="37"/>
      <c r="FA30" s="37"/>
      <c r="FB30" s="39"/>
      <c r="FD30" s="41"/>
      <c r="FG30" s="43"/>
      <c r="FH30" s="37"/>
      <c r="FI30" s="37"/>
      <c r="FJ30" s="39"/>
      <c r="FL30" s="41"/>
      <c r="FO30" s="43"/>
      <c r="FP30" s="37"/>
      <c r="FQ30" s="37"/>
      <c r="FR30" s="39"/>
      <c r="FT30" s="41"/>
      <c r="FW30" s="43"/>
      <c r="FX30" s="37"/>
      <c r="FY30" s="37"/>
      <c r="FZ30" s="39"/>
      <c r="GB30" s="41"/>
      <c r="GE30" s="43"/>
      <c r="GF30" s="37"/>
      <c r="GG30" s="37"/>
      <c r="GH30" s="39"/>
      <c r="GJ30" s="41"/>
      <c r="GM30" s="43"/>
      <c r="GN30" s="37"/>
      <c r="GO30" s="37"/>
      <c r="GP30" s="39"/>
      <c r="GR30" s="41"/>
      <c r="GU30" s="43"/>
      <c r="GV30" s="37"/>
      <c r="GW30" s="37"/>
      <c r="GX30" s="39"/>
      <c r="GZ30" s="41"/>
      <c r="HC30" s="43"/>
      <c r="HD30" s="37"/>
      <c r="HE30" s="37"/>
      <c r="HF30" s="39"/>
      <c r="HH30" s="41"/>
      <c r="HK30" s="43"/>
      <c r="HL30" s="37"/>
      <c r="HM30" s="37"/>
      <c r="HN30" s="39"/>
      <c r="HP30" s="41"/>
      <c r="HS30" s="43"/>
      <c r="HT30" s="37"/>
      <c r="HU30" s="37"/>
      <c r="HV30" s="39"/>
      <c r="HX30" s="41"/>
      <c r="IA30" s="43"/>
      <c r="IB30" s="37"/>
      <c r="IC30" s="37"/>
      <c r="ID30" s="39"/>
      <c r="IF30" s="41"/>
      <c r="II30" s="43"/>
      <c r="IJ30" s="37"/>
      <c r="IK30" s="37"/>
      <c r="IL30" s="39"/>
      <c r="IN30" s="41"/>
      <c r="IQ30" s="43"/>
      <c r="IR30" s="37"/>
      <c r="IS30" s="37"/>
      <c r="IT30" s="39"/>
    </row>
    <row r="31" spans="1:254" s="47" customFormat="1" ht="23.25" customHeight="1">
      <c r="A31" s="44"/>
      <c r="B31" s="29" t="s">
        <v>16</v>
      </c>
      <c r="C31" s="6">
        <v>1</v>
      </c>
      <c r="D31" s="148" t="s">
        <v>17</v>
      </c>
      <c r="E31" s="155" t="s">
        <v>18</v>
      </c>
      <c r="F31" s="113" t="s">
        <v>18</v>
      </c>
      <c r="G31" s="149" t="s">
        <v>18</v>
      </c>
      <c r="H31" s="32">
        <f>SUM(H28:H30)</f>
        <v>0</v>
      </c>
      <c r="I31" s="25" t="s">
        <v>13</v>
      </c>
      <c r="J31" s="32">
        <f>SUM(J28:J30)</f>
        <v>0</v>
      </c>
      <c r="K31" s="30" t="s">
        <v>18</v>
      </c>
      <c r="L31" s="45"/>
      <c r="M31" s="45"/>
      <c r="N31" s="46"/>
      <c r="P31" s="41"/>
      <c r="S31" s="48"/>
      <c r="T31" s="45"/>
      <c r="U31" s="45"/>
      <c r="V31" s="46"/>
      <c r="X31" s="41"/>
      <c r="AA31" s="48"/>
      <c r="AB31" s="45"/>
      <c r="AC31" s="45"/>
      <c r="AD31" s="46"/>
      <c r="AF31" s="41"/>
      <c r="AI31" s="48"/>
      <c r="AJ31" s="45"/>
      <c r="AK31" s="45"/>
      <c r="AL31" s="46"/>
      <c r="AN31" s="41"/>
      <c r="AQ31" s="48"/>
      <c r="AR31" s="45"/>
      <c r="AS31" s="45"/>
      <c r="AT31" s="46"/>
      <c r="AV31" s="41"/>
      <c r="AY31" s="48"/>
      <c r="AZ31" s="45"/>
      <c r="BA31" s="45"/>
      <c r="BB31" s="46"/>
      <c r="BD31" s="41"/>
      <c r="BG31" s="48"/>
      <c r="BH31" s="45"/>
      <c r="BI31" s="45"/>
      <c r="BJ31" s="46"/>
      <c r="BL31" s="41"/>
      <c r="BO31" s="48"/>
      <c r="BP31" s="45"/>
      <c r="BQ31" s="45"/>
      <c r="BR31" s="46"/>
      <c r="BT31" s="41"/>
      <c r="BW31" s="48"/>
      <c r="BX31" s="45"/>
      <c r="BY31" s="45"/>
      <c r="BZ31" s="46"/>
      <c r="CB31" s="41"/>
      <c r="CE31" s="48"/>
      <c r="CF31" s="45"/>
      <c r="CG31" s="45"/>
      <c r="CH31" s="46"/>
      <c r="CJ31" s="41"/>
      <c r="CM31" s="48"/>
      <c r="CN31" s="45"/>
      <c r="CO31" s="45"/>
      <c r="CP31" s="46"/>
      <c r="CR31" s="41"/>
      <c r="CU31" s="48"/>
      <c r="CV31" s="45"/>
      <c r="CW31" s="45"/>
      <c r="CX31" s="46"/>
      <c r="CZ31" s="41"/>
      <c r="DC31" s="48"/>
      <c r="DD31" s="45"/>
      <c r="DE31" s="45"/>
      <c r="DF31" s="46"/>
      <c r="DH31" s="41"/>
      <c r="DK31" s="48"/>
      <c r="DL31" s="45"/>
      <c r="DM31" s="45"/>
      <c r="DN31" s="46"/>
      <c r="DP31" s="41"/>
      <c r="DS31" s="48"/>
      <c r="DT31" s="45"/>
      <c r="DU31" s="45"/>
      <c r="DV31" s="46"/>
      <c r="DX31" s="41"/>
      <c r="EA31" s="48"/>
      <c r="EB31" s="45"/>
      <c r="EC31" s="45"/>
      <c r="ED31" s="46"/>
      <c r="EF31" s="41"/>
      <c r="EI31" s="48"/>
      <c r="EJ31" s="45"/>
      <c r="EK31" s="45"/>
      <c r="EL31" s="46"/>
      <c r="EN31" s="41"/>
      <c r="EQ31" s="48"/>
      <c r="ER31" s="45"/>
      <c r="ES31" s="45"/>
      <c r="ET31" s="46"/>
      <c r="EV31" s="41"/>
      <c r="EY31" s="48"/>
      <c r="EZ31" s="45"/>
      <c r="FA31" s="45"/>
      <c r="FB31" s="46"/>
      <c r="FD31" s="41"/>
      <c r="FG31" s="48"/>
      <c r="FH31" s="45"/>
      <c r="FI31" s="45"/>
      <c r="FJ31" s="46"/>
      <c r="FL31" s="41"/>
      <c r="FO31" s="48"/>
      <c r="FP31" s="45"/>
      <c r="FQ31" s="45"/>
      <c r="FR31" s="46"/>
      <c r="FT31" s="41"/>
      <c r="FW31" s="48"/>
      <c r="FX31" s="45"/>
      <c r="FY31" s="45"/>
      <c r="FZ31" s="46"/>
      <c r="GB31" s="41"/>
      <c r="GE31" s="48"/>
      <c r="GF31" s="45"/>
      <c r="GG31" s="45"/>
      <c r="GH31" s="46"/>
      <c r="GJ31" s="41"/>
      <c r="GM31" s="48"/>
      <c r="GN31" s="45"/>
      <c r="GO31" s="45"/>
      <c r="GP31" s="46"/>
      <c r="GR31" s="41"/>
      <c r="GU31" s="48"/>
      <c r="GV31" s="45"/>
      <c r="GW31" s="45"/>
      <c r="GX31" s="46"/>
      <c r="GZ31" s="41"/>
      <c r="HC31" s="48"/>
      <c r="HD31" s="45"/>
      <c r="HE31" s="45"/>
      <c r="HF31" s="46"/>
      <c r="HH31" s="41"/>
      <c r="HK31" s="48"/>
      <c r="HL31" s="45"/>
      <c r="HM31" s="45"/>
      <c r="HN31" s="46"/>
      <c r="HP31" s="41"/>
      <c r="HS31" s="48"/>
      <c r="HT31" s="45"/>
      <c r="HU31" s="45"/>
      <c r="HV31" s="46"/>
      <c r="HX31" s="41"/>
      <c r="IA31" s="48"/>
      <c r="IB31" s="45"/>
      <c r="IC31" s="45"/>
      <c r="ID31" s="46"/>
      <c r="IF31" s="41"/>
      <c r="II31" s="48"/>
      <c r="IJ31" s="45"/>
      <c r="IK31" s="45"/>
      <c r="IL31" s="46"/>
      <c r="IN31" s="41"/>
      <c r="IQ31" s="48"/>
      <c r="IR31" s="45"/>
      <c r="IS31" s="45"/>
      <c r="IT31" s="46"/>
    </row>
    <row r="32" spans="1:254" s="47" customFormat="1" ht="21.75" customHeight="1">
      <c r="A32" s="44"/>
      <c r="B32" s="29" t="s">
        <v>19</v>
      </c>
      <c r="C32" s="6">
        <v>15</v>
      </c>
      <c r="D32" s="148" t="s">
        <v>17</v>
      </c>
      <c r="E32" s="155" t="s">
        <v>18</v>
      </c>
      <c r="F32" s="155" t="s">
        <v>18</v>
      </c>
      <c r="G32" s="149" t="s">
        <v>18</v>
      </c>
      <c r="H32" s="32">
        <f>C32*H31</f>
        <v>0</v>
      </c>
      <c r="I32" s="25" t="s">
        <v>13</v>
      </c>
      <c r="J32" s="32">
        <f>C32*J31</f>
        <v>0</v>
      </c>
      <c r="K32" s="30" t="s">
        <v>18</v>
      </c>
      <c r="L32" s="45"/>
      <c r="M32" s="45"/>
      <c r="N32" s="46"/>
      <c r="P32" s="41"/>
      <c r="S32" s="48"/>
      <c r="T32" s="45"/>
      <c r="U32" s="45"/>
      <c r="V32" s="46"/>
      <c r="X32" s="41"/>
      <c r="AA32" s="48"/>
      <c r="AB32" s="45"/>
      <c r="AC32" s="45"/>
      <c r="AD32" s="46"/>
      <c r="AF32" s="41"/>
      <c r="AI32" s="48"/>
      <c r="AJ32" s="45"/>
      <c r="AK32" s="45"/>
      <c r="AL32" s="46"/>
      <c r="AN32" s="41"/>
      <c r="AQ32" s="48"/>
      <c r="AR32" s="45"/>
      <c r="AS32" s="45"/>
      <c r="AT32" s="46"/>
      <c r="AV32" s="41"/>
      <c r="AY32" s="48"/>
      <c r="AZ32" s="45"/>
      <c r="BA32" s="45"/>
      <c r="BB32" s="46"/>
      <c r="BD32" s="41"/>
      <c r="BG32" s="48"/>
      <c r="BH32" s="45"/>
      <c r="BI32" s="45"/>
      <c r="BJ32" s="46"/>
      <c r="BL32" s="41"/>
      <c r="BO32" s="48"/>
      <c r="BP32" s="45"/>
      <c r="BQ32" s="45"/>
      <c r="BR32" s="46"/>
      <c r="BT32" s="41"/>
      <c r="BW32" s="48"/>
      <c r="BX32" s="45"/>
      <c r="BY32" s="45"/>
      <c r="BZ32" s="46"/>
      <c r="CB32" s="41"/>
      <c r="CE32" s="48"/>
      <c r="CF32" s="45"/>
      <c r="CG32" s="45"/>
      <c r="CH32" s="46"/>
      <c r="CJ32" s="41"/>
      <c r="CM32" s="48"/>
      <c r="CN32" s="45"/>
      <c r="CO32" s="45"/>
      <c r="CP32" s="46"/>
      <c r="CR32" s="41"/>
      <c r="CU32" s="48"/>
      <c r="CV32" s="45"/>
      <c r="CW32" s="45"/>
      <c r="CX32" s="46"/>
      <c r="CZ32" s="41"/>
      <c r="DC32" s="48"/>
      <c r="DD32" s="45"/>
      <c r="DE32" s="45"/>
      <c r="DF32" s="46"/>
      <c r="DH32" s="41"/>
      <c r="DK32" s="48"/>
      <c r="DL32" s="45"/>
      <c r="DM32" s="45"/>
      <c r="DN32" s="46"/>
      <c r="DP32" s="41"/>
      <c r="DS32" s="48"/>
      <c r="DT32" s="45"/>
      <c r="DU32" s="45"/>
      <c r="DV32" s="46"/>
      <c r="DX32" s="41"/>
      <c r="EA32" s="48"/>
      <c r="EB32" s="45"/>
      <c r="EC32" s="45"/>
      <c r="ED32" s="46"/>
      <c r="EF32" s="41"/>
      <c r="EI32" s="48"/>
      <c r="EJ32" s="45"/>
      <c r="EK32" s="45"/>
      <c r="EL32" s="46"/>
      <c r="EN32" s="41"/>
      <c r="EQ32" s="48"/>
      <c r="ER32" s="45"/>
      <c r="ES32" s="45"/>
      <c r="ET32" s="46"/>
      <c r="EV32" s="41"/>
      <c r="EY32" s="48"/>
      <c r="EZ32" s="45"/>
      <c r="FA32" s="45"/>
      <c r="FB32" s="46"/>
      <c r="FD32" s="41"/>
      <c r="FG32" s="48"/>
      <c r="FH32" s="45"/>
      <c r="FI32" s="45"/>
      <c r="FJ32" s="46"/>
      <c r="FL32" s="41"/>
      <c r="FO32" s="48"/>
      <c r="FP32" s="45"/>
      <c r="FQ32" s="45"/>
      <c r="FR32" s="46"/>
      <c r="FT32" s="41"/>
      <c r="FW32" s="48"/>
      <c r="FX32" s="45"/>
      <c r="FY32" s="45"/>
      <c r="FZ32" s="46"/>
      <c r="GB32" s="41"/>
      <c r="GE32" s="48"/>
      <c r="GF32" s="45"/>
      <c r="GG32" s="45"/>
      <c r="GH32" s="46"/>
      <c r="GJ32" s="41"/>
      <c r="GM32" s="48"/>
      <c r="GN32" s="45"/>
      <c r="GO32" s="45"/>
      <c r="GP32" s="46"/>
      <c r="GR32" s="41"/>
      <c r="GU32" s="48"/>
      <c r="GV32" s="45"/>
      <c r="GW32" s="45"/>
      <c r="GX32" s="46"/>
      <c r="GZ32" s="41"/>
      <c r="HC32" s="48"/>
      <c r="HD32" s="45"/>
      <c r="HE32" s="45"/>
      <c r="HF32" s="46"/>
      <c r="HH32" s="41"/>
      <c r="HK32" s="48"/>
      <c r="HL32" s="45"/>
      <c r="HM32" s="45"/>
      <c r="HN32" s="46"/>
      <c r="HP32" s="41"/>
      <c r="HS32" s="48"/>
      <c r="HT32" s="45"/>
      <c r="HU32" s="45"/>
      <c r="HV32" s="46"/>
      <c r="HX32" s="41"/>
      <c r="IA32" s="48"/>
      <c r="IB32" s="45"/>
      <c r="IC32" s="45"/>
      <c r="ID32" s="46"/>
      <c r="IF32" s="41"/>
      <c r="II32" s="48"/>
      <c r="IJ32" s="45"/>
      <c r="IK32" s="45"/>
      <c r="IL32" s="46"/>
      <c r="IN32" s="41"/>
      <c r="IQ32" s="48"/>
      <c r="IR32" s="45"/>
      <c r="IS32" s="45"/>
      <c r="IT32" s="46"/>
    </row>
    <row r="33" spans="1:254" s="47" customFormat="1" ht="15" customHeight="1">
      <c r="A33" s="323"/>
      <c r="B33" s="323"/>
      <c r="C33" s="323"/>
      <c r="D33" s="323"/>
      <c r="E33" s="324"/>
      <c r="F33" s="324"/>
      <c r="G33" s="323"/>
      <c r="H33" s="323"/>
      <c r="I33" s="323"/>
      <c r="J33" s="323"/>
      <c r="K33" s="323"/>
      <c r="L33" s="45"/>
      <c r="M33" s="45"/>
      <c r="N33" s="46"/>
      <c r="P33" s="41"/>
      <c r="S33" s="48"/>
      <c r="T33" s="45"/>
      <c r="U33" s="45"/>
      <c r="V33" s="46"/>
      <c r="X33" s="41"/>
      <c r="AA33" s="48"/>
      <c r="AB33" s="45"/>
      <c r="AC33" s="45"/>
      <c r="AD33" s="46"/>
      <c r="AF33" s="41"/>
      <c r="AI33" s="48"/>
      <c r="AJ33" s="45"/>
      <c r="AK33" s="45"/>
      <c r="AL33" s="46"/>
      <c r="AN33" s="41"/>
      <c r="AQ33" s="48"/>
      <c r="AR33" s="45"/>
      <c r="AS33" s="45"/>
      <c r="AT33" s="46"/>
      <c r="AV33" s="41"/>
      <c r="AY33" s="48"/>
      <c r="AZ33" s="45"/>
      <c r="BA33" s="45"/>
      <c r="BB33" s="46"/>
      <c r="BD33" s="41"/>
      <c r="BG33" s="48"/>
      <c r="BH33" s="45"/>
      <c r="BI33" s="45"/>
      <c r="BJ33" s="46"/>
      <c r="BL33" s="41"/>
      <c r="BO33" s="48"/>
      <c r="BP33" s="45"/>
      <c r="BQ33" s="45"/>
      <c r="BR33" s="46"/>
      <c r="BT33" s="41"/>
      <c r="BW33" s="48"/>
      <c r="BX33" s="45"/>
      <c r="BY33" s="45"/>
      <c r="BZ33" s="46"/>
      <c r="CB33" s="41"/>
      <c r="CE33" s="48"/>
      <c r="CF33" s="45"/>
      <c r="CG33" s="45"/>
      <c r="CH33" s="46"/>
      <c r="CJ33" s="41"/>
      <c r="CM33" s="48"/>
      <c r="CN33" s="45"/>
      <c r="CO33" s="45"/>
      <c r="CP33" s="46"/>
      <c r="CR33" s="41"/>
      <c r="CU33" s="48"/>
      <c r="CV33" s="45"/>
      <c r="CW33" s="45"/>
      <c r="CX33" s="46"/>
      <c r="CZ33" s="41"/>
      <c r="DC33" s="48"/>
      <c r="DD33" s="45"/>
      <c r="DE33" s="45"/>
      <c r="DF33" s="46"/>
      <c r="DH33" s="41"/>
      <c r="DK33" s="48"/>
      <c r="DL33" s="45"/>
      <c r="DM33" s="45"/>
      <c r="DN33" s="46"/>
      <c r="DP33" s="41"/>
      <c r="DS33" s="48"/>
      <c r="DT33" s="45"/>
      <c r="DU33" s="45"/>
      <c r="DV33" s="46"/>
      <c r="DX33" s="41"/>
      <c r="EA33" s="48"/>
      <c r="EB33" s="45"/>
      <c r="EC33" s="45"/>
      <c r="ED33" s="46"/>
      <c r="EF33" s="41"/>
      <c r="EI33" s="48"/>
      <c r="EJ33" s="45"/>
      <c r="EK33" s="45"/>
      <c r="EL33" s="46"/>
      <c r="EN33" s="41"/>
      <c r="EQ33" s="48"/>
      <c r="ER33" s="45"/>
      <c r="ES33" s="45"/>
      <c r="ET33" s="46"/>
      <c r="EV33" s="41"/>
      <c r="EY33" s="48"/>
      <c r="EZ33" s="45"/>
      <c r="FA33" s="45"/>
      <c r="FB33" s="46"/>
      <c r="FD33" s="41"/>
      <c r="FG33" s="48"/>
      <c r="FH33" s="45"/>
      <c r="FI33" s="45"/>
      <c r="FJ33" s="46"/>
      <c r="FL33" s="41"/>
      <c r="FO33" s="48"/>
      <c r="FP33" s="45"/>
      <c r="FQ33" s="45"/>
      <c r="FR33" s="46"/>
      <c r="FT33" s="41"/>
      <c r="FW33" s="48"/>
      <c r="FX33" s="45"/>
      <c r="FY33" s="45"/>
      <c r="FZ33" s="46"/>
      <c r="GB33" s="41"/>
      <c r="GE33" s="48"/>
      <c r="GF33" s="45"/>
      <c r="GG33" s="45"/>
      <c r="GH33" s="46"/>
      <c r="GJ33" s="41"/>
      <c r="GM33" s="48"/>
      <c r="GN33" s="45"/>
      <c r="GO33" s="45"/>
      <c r="GP33" s="46"/>
      <c r="GR33" s="41"/>
      <c r="GU33" s="48"/>
      <c r="GV33" s="45"/>
      <c r="GW33" s="45"/>
      <c r="GX33" s="46"/>
      <c r="GZ33" s="41"/>
      <c r="HC33" s="48"/>
      <c r="HD33" s="45"/>
      <c r="HE33" s="45"/>
      <c r="HF33" s="46"/>
      <c r="HH33" s="41"/>
      <c r="HK33" s="48"/>
      <c r="HL33" s="45"/>
      <c r="HM33" s="45"/>
      <c r="HN33" s="46"/>
      <c r="HP33" s="41"/>
      <c r="HS33" s="48"/>
      <c r="HT33" s="45"/>
      <c r="HU33" s="45"/>
      <c r="HV33" s="46"/>
      <c r="HX33" s="41"/>
      <c r="IA33" s="48"/>
      <c r="IB33" s="45"/>
      <c r="IC33" s="45"/>
      <c r="ID33" s="46"/>
      <c r="IF33" s="41"/>
      <c r="II33" s="48"/>
      <c r="IJ33" s="45"/>
      <c r="IK33" s="45"/>
      <c r="IL33" s="46"/>
      <c r="IN33" s="41"/>
      <c r="IQ33" s="48"/>
      <c r="IR33" s="45"/>
      <c r="IS33" s="45"/>
      <c r="IT33" s="46"/>
    </row>
    <row r="34" spans="1:254" s="47" customFormat="1" ht="29.25" customHeight="1">
      <c r="A34" s="28" t="s">
        <v>166</v>
      </c>
      <c r="B34" s="31" t="s">
        <v>45</v>
      </c>
      <c r="C34" s="19">
        <v>10</v>
      </c>
      <c r="D34" s="19" t="s">
        <v>12</v>
      </c>
      <c r="E34" s="19"/>
      <c r="F34" s="128"/>
      <c r="G34" s="23"/>
      <c r="H34" s="49">
        <f>C34*G34</f>
        <v>0</v>
      </c>
      <c r="I34" s="198"/>
      <c r="J34" s="49">
        <f>H34+(H34*I34/100)</f>
        <v>0</v>
      </c>
      <c r="K34" s="49"/>
      <c r="L34" s="45"/>
      <c r="M34" s="45"/>
      <c r="N34" s="46"/>
      <c r="P34" s="41"/>
      <c r="S34" s="48"/>
      <c r="T34" s="45"/>
      <c r="U34" s="45"/>
      <c r="V34" s="46"/>
      <c r="X34" s="41"/>
      <c r="AA34" s="48"/>
      <c r="AB34" s="45"/>
      <c r="AC34" s="45"/>
      <c r="AD34" s="46"/>
      <c r="AF34" s="41"/>
      <c r="AI34" s="48"/>
      <c r="AJ34" s="45"/>
      <c r="AK34" s="45"/>
      <c r="AL34" s="46"/>
      <c r="AN34" s="41"/>
      <c r="AQ34" s="48"/>
      <c r="AR34" s="45"/>
      <c r="AS34" s="45"/>
      <c r="AT34" s="46"/>
      <c r="AV34" s="41"/>
      <c r="AY34" s="48"/>
      <c r="AZ34" s="45"/>
      <c r="BA34" s="45"/>
      <c r="BB34" s="46"/>
      <c r="BD34" s="41"/>
      <c r="BG34" s="48"/>
      <c r="BH34" s="45"/>
      <c r="BI34" s="45"/>
      <c r="BJ34" s="46"/>
      <c r="BL34" s="41"/>
      <c r="BO34" s="48"/>
      <c r="BP34" s="45"/>
      <c r="BQ34" s="45"/>
      <c r="BR34" s="46"/>
      <c r="BT34" s="41"/>
      <c r="BW34" s="48"/>
      <c r="BX34" s="45"/>
      <c r="BY34" s="45"/>
      <c r="BZ34" s="46"/>
      <c r="CB34" s="41"/>
      <c r="CE34" s="48"/>
      <c r="CF34" s="45"/>
      <c r="CG34" s="45"/>
      <c r="CH34" s="46"/>
      <c r="CJ34" s="41"/>
      <c r="CM34" s="48"/>
      <c r="CN34" s="45"/>
      <c r="CO34" s="45"/>
      <c r="CP34" s="46"/>
      <c r="CR34" s="41"/>
      <c r="CU34" s="48"/>
      <c r="CV34" s="45"/>
      <c r="CW34" s="45"/>
      <c r="CX34" s="46"/>
      <c r="CZ34" s="41"/>
      <c r="DC34" s="48"/>
      <c r="DD34" s="45"/>
      <c r="DE34" s="45"/>
      <c r="DF34" s="46"/>
      <c r="DH34" s="41"/>
      <c r="DK34" s="48"/>
      <c r="DL34" s="45"/>
      <c r="DM34" s="45"/>
      <c r="DN34" s="46"/>
      <c r="DP34" s="41"/>
      <c r="DS34" s="48"/>
      <c r="DT34" s="45"/>
      <c r="DU34" s="45"/>
      <c r="DV34" s="46"/>
      <c r="DX34" s="41"/>
      <c r="EA34" s="48"/>
      <c r="EB34" s="45"/>
      <c r="EC34" s="45"/>
      <c r="ED34" s="46"/>
      <c r="EF34" s="41"/>
      <c r="EI34" s="48"/>
      <c r="EJ34" s="45"/>
      <c r="EK34" s="45"/>
      <c r="EL34" s="46"/>
      <c r="EN34" s="41"/>
      <c r="EQ34" s="48"/>
      <c r="ER34" s="45"/>
      <c r="ES34" s="45"/>
      <c r="ET34" s="46"/>
      <c r="EV34" s="41"/>
      <c r="EY34" s="48"/>
      <c r="EZ34" s="45"/>
      <c r="FA34" s="45"/>
      <c r="FB34" s="46"/>
      <c r="FD34" s="41"/>
      <c r="FG34" s="48"/>
      <c r="FH34" s="45"/>
      <c r="FI34" s="45"/>
      <c r="FJ34" s="46"/>
      <c r="FL34" s="41"/>
      <c r="FO34" s="48"/>
      <c r="FP34" s="45"/>
      <c r="FQ34" s="45"/>
      <c r="FR34" s="46"/>
      <c r="FT34" s="41"/>
      <c r="FW34" s="48"/>
      <c r="FX34" s="45"/>
      <c r="FY34" s="45"/>
      <c r="FZ34" s="46"/>
      <c r="GB34" s="41"/>
      <c r="GE34" s="48"/>
      <c r="GF34" s="45"/>
      <c r="GG34" s="45"/>
      <c r="GH34" s="46"/>
      <c r="GJ34" s="41"/>
      <c r="GM34" s="48"/>
      <c r="GN34" s="45"/>
      <c r="GO34" s="45"/>
      <c r="GP34" s="46"/>
      <c r="GR34" s="41"/>
      <c r="GU34" s="48"/>
      <c r="GV34" s="45"/>
      <c r="GW34" s="45"/>
      <c r="GX34" s="46"/>
      <c r="GZ34" s="41"/>
      <c r="HC34" s="48"/>
      <c r="HD34" s="45"/>
      <c r="HE34" s="45"/>
      <c r="HF34" s="46"/>
      <c r="HH34" s="41"/>
      <c r="HK34" s="48"/>
      <c r="HL34" s="45"/>
      <c r="HM34" s="45"/>
      <c r="HN34" s="46"/>
      <c r="HP34" s="41"/>
      <c r="HS34" s="48"/>
      <c r="HT34" s="45"/>
      <c r="HU34" s="45"/>
      <c r="HV34" s="46"/>
      <c r="HX34" s="41"/>
      <c r="IA34" s="48"/>
      <c r="IB34" s="45"/>
      <c r="IC34" s="45"/>
      <c r="ID34" s="46"/>
      <c r="IF34" s="41"/>
      <c r="II34" s="48"/>
      <c r="IJ34" s="45"/>
      <c r="IK34" s="45"/>
      <c r="IL34" s="46"/>
      <c r="IN34" s="41"/>
      <c r="IQ34" s="48"/>
      <c r="IR34" s="45"/>
      <c r="IS34" s="45"/>
      <c r="IT34" s="46"/>
    </row>
    <row r="35" spans="1:254" s="47" customFormat="1" ht="29.25" customHeight="1">
      <c r="A35" s="28"/>
      <c r="B35" s="50" t="s">
        <v>168</v>
      </c>
      <c r="C35" s="325" t="s">
        <v>18</v>
      </c>
      <c r="D35" s="325"/>
      <c r="E35" s="325"/>
      <c r="F35" s="325"/>
      <c r="G35" s="325"/>
      <c r="H35" s="51">
        <f>H32+H34</f>
        <v>0</v>
      </c>
      <c r="I35" s="25" t="s">
        <v>13</v>
      </c>
      <c r="J35" s="51">
        <f>J32+J34</f>
        <v>0</v>
      </c>
      <c r="K35" s="52" t="s">
        <v>18</v>
      </c>
      <c r="L35" s="45"/>
      <c r="M35" s="45"/>
      <c r="N35" s="46"/>
      <c r="P35" s="41"/>
      <c r="S35" s="48"/>
      <c r="T35" s="45"/>
      <c r="U35" s="45"/>
      <c r="V35" s="46"/>
      <c r="X35" s="41"/>
      <c r="AA35" s="48"/>
      <c r="AB35" s="45"/>
      <c r="AC35" s="45"/>
      <c r="AD35" s="46"/>
      <c r="AF35" s="41"/>
      <c r="AI35" s="48"/>
      <c r="AJ35" s="45"/>
      <c r="AK35" s="45"/>
      <c r="AL35" s="46"/>
      <c r="AN35" s="41"/>
      <c r="AQ35" s="48"/>
      <c r="AR35" s="45"/>
      <c r="AS35" s="45"/>
      <c r="AT35" s="46"/>
      <c r="AV35" s="41"/>
      <c r="AY35" s="48"/>
      <c r="AZ35" s="45"/>
      <c r="BA35" s="45"/>
      <c r="BB35" s="46"/>
      <c r="BD35" s="41"/>
      <c r="BG35" s="48"/>
      <c r="BH35" s="45"/>
      <c r="BI35" s="45"/>
      <c r="BJ35" s="46"/>
      <c r="BL35" s="41"/>
      <c r="BO35" s="48"/>
      <c r="BP35" s="45"/>
      <c r="BQ35" s="45"/>
      <c r="BR35" s="46"/>
      <c r="BT35" s="41"/>
      <c r="BW35" s="48"/>
      <c r="BX35" s="45"/>
      <c r="BY35" s="45"/>
      <c r="BZ35" s="46"/>
      <c r="CB35" s="41"/>
      <c r="CE35" s="48"/>
      <c r="CF35" s="45"/>
      <c r="CG35" s="45"/>
      <c r="CH35" s="46"/>
      <c r="CJ35" s="41"/>
      <c r="CM35" s="48"/>
      <c r="CN35" s="45"/>
      <c r="CO35" s="45"/>
      <c r="CP35" s="46"/>
      <c r="CR35" s="41"/>
      <c r="CU35" s="48"/>
      <c r="CV35" s="45"/>
      <c r="CW35" s="45"/>
      <c r="CX35" s="46"/>
      <c r="CZ35" s="41"/>
      <c r="DC35" s="48"/>
      <c r="DD35" s="45"/>
      <c r="DE35" s="45"/>
      <c r="DF35" s="46"/>
      <c r="DH35" s="41"/>
      <c r="DK35" s="48"/>
      <c r="DL35" s="45"/>
      <c r="DM35" s="45"/>
      <c r="DN35" s="46"/>
      <c r="DP35" s="41"/>
      <c r="DS35" s="48"/>
      <c r="DT35" s="45"/>
      <c r="DU35" s="45"/>
      <c r="DV35" s="46"/>
      <c r="DX35" s="41"/>
      <c r="EA35" s="48"/>
      <c r="EB35" s="45"/>
      <c r="EC35" s="45"/>
      <c r="ED35" s="46"/>
      <c r="EF35" s="41"/>
      <c r="EI35" s="48"/>
      <c r="EJ35" s="45"/>
      <c r="EK35" s="45"/>
      <c r="EL35" s="46"/>
      <c r="EN35" s="41"/>
      <c r="EQ35" s="48"/>
      <c r="ER35" s="45"/>
      <c r="ES35" s="45"/>
      <c r="ET35" s="46"/>
      <c r="EV35" s="41"/>
      <c r="EY35" s="48"/>
      <c r="EZ35" s="45"/>
      <c r="FA35" s="45"/>
      <c r="FB35" s="46"/>
      <c r="FD35" s="41"/>
      <c r="FG35" s="48"/>
      <c r="FH35" s="45"/>
      <c r="FI35" s="45"/>
      <c r="FJ35" s="46"/>
      <c r="FL35" s="41"/>
      <c r="FO35" s="48"/>
      <c r="FP35" s="45"/>
      <c r="FQ35" s="45"/>
      <c r="FR35" s="46"/>
      <c r="FT35" s="41"/>
      <c r="FW35" s="48"/>
      <c r="FX35" s="45"/>
      <c r="FY35" s="45"/>
      <c r="FZ35" s="46"/>
      <c r="GB35" s="41"/>
      <c r="GE35" s="48"/>
      <c r="GF35" s="45"/>
      <c r="GG35" s="45"/>
      <c r="GH35" s="46"/>
      <c r="GJ35" s="41"/>
      <c r="GM35" s="48"/>
      <c r="GN35" s="45"/>
      <c r="GO35" s="45"/>
      <c r="GP35" s="46"/>
      <c r="GR35" s="41"/>
      <c r="GU35" s="48"/>
      <c r="GV35" s="45"/>
      <c r="GW35" s="45"/>
      <c r="GX35" s="46"/>
      <c r="GZ35" s="41"/>
      <c r="HC35" s="48"/>
      <c r="HD35" s="45"/>
      <c r="HE35" s="45"/>
      <c r="HF35" s="46"/>
      <c r="HH35" s="41"/>
      <c r="HK35" s="48"/>
      <c r="HL35" s="45"/>
      <c r="HM35" s="45"/>
      <c r="HN35" s="46"/>
      <c r="HP35" s="41"/>
      <c r="HS35" s="48"/>
      <c r="HT35" s="45"/>
      <c r="HU35" s="45"/>
      <c r="HV35" s="46"/>
      <c r="HX35" s="41"/>
      <c r="IA35" s="48"/>
      <c r="IB35" s="45"/>
      <c r="IC35" s="45"/>
      <c r="ID35" s="46"/>
      <c r="IF35" s="41"/>
      <c r="II35" s="48"/>
      <c r="IJ35" s="45"/>
      <c r="IK35" s="45"/>
      <c r="IL35" s="46"/>
      <c r="IN35" s="41"/>
      <c r="IQ35" s="48"/>
      <c r="IR35" s="45"/>
      <c r="IS35" s="45"/>
      <c r="IT35" s="46"/>
    </row>
    <row r="36" spans="1:254" s="47" customFormat="1" ht="33" customHeight="1">
      <c r="A36" s="319" t="s">
        <v>167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45"/>
      <c r="M36" s="45"/>
      <c r="N36" s="46"/>
      <c r="P36" s="41"/>
      <c r="S36" s="48"/>
      <c r="T36" s="45"/>
      <c r="U36" s="45"/>
      <c r="V36" s="46"/>
      <c r="X36" s="41"/>
      <c r="AA36" s="48"/>
      <c r="AB36" s="45"/>
      <c r="AC36" s="45"/>
      <c r="AD36" s="46"/>
      <c r="AF36" s="41"/>
      <c r="AI36" s="48"/>
      <c r="AJ36" s="45"/>
      <c r="AK36" s="45"/>
      <c r="AL36" s="46"/>
      <c r="AN36" s="41"/>
      <c r="AQ36" s="48"/>
      <c r="AR36" s="45"/>
      <c r="AS36" s="45"/>
      <c r="AT36" s="46"/>
      <c r="AV36" s="41"/>
      <c r="AY36" s="48"/>
      <c r="AZ36" s="45"/>
      <c r="BA36" s="45"/>
      <c r="BB36" s="46"/>
      <c r="BD36" s="41"/>
      <c r="BG36" s="48"/>
      <c r="BH36" s="45"/>
      <c r="BI36" s="45"/>
      <c r="BJ36" s="46"/>
      <c r="BL36" s="41"/>
      <c r="BO36" s="48"/>
      <c r="BP36" s="45"/>
      <c r="BQ36" s="45"/>
      <c r="BR36" s="46"/>
      <c r="BT36" s="41"/>
      <c r="BW36" s="48"/>
      <c r="BX36" s="45"/>
      <c r="BY36" s="45"/>
      <c r="BZ36" s="46"/>
      <c r="CB36" s="41"/>
      <c r="CE36" s="48"/>
      <c r="CF36" s="45"/>
      <c r="CG36" s="45"/>
      <c r="CH36" s="46"/>
      <c r="CJ36" s="41"/>
      <c r="CM36" s="48"/>
      <c r="CN36" s="45"/>
      <c r="CO36" s="45"/>
      <c r="CP36" s="46"/>
      <c r="CR36" s="41"/>
      <c r="CU36" s="48"/>
      <c r="CV36" s="45"/>
      <c r="CW36" s="45"/>
      <c r="CX36" s="46"/>
      <c r="CZ36" s="41"/>
      <c r="DC36" s="48"/>
      <c r="DD36" s="45"/>
      <c r="DE36" s="45"/>
      <c r="DF36" s="46"/>
      <c r="DH36" s="41"/>
      <c r="DK36" s="48"/>
      <c r="DL36" s="45"/>
      <c r="DM36" s="45"/>
      <c r="DN36" s="46"/>
      <c r="DP36" s="41"/>
      <c r="DS36" s="48"/>
      <c r="DT36" s="45"/>
      <c r="DU36" s="45"/>
      <c r="DV36" s="46"/>
      <c r="DX36" s="41"/>
      <c r="EA36" s="48"/>
      <c r="EB36" s="45"/>
      <c r="EC36" s="45"/>
      <c r="ED36" s="46"/>
      <c r="EF36" s="41"/>
      <c r="EI36" s="48"/>
      <c r="EJ36" s="45"/>
      <c r="EK36" s="45"/>
      <c r="EL36" s="46"/>
      <c r="EN36" s="41"/>
      <c r="EQ36" s="48"/>
      <c r="ER36" s="45"/>
      <c r="ES36" s="45"/>
      <c r="ET36" s="46"/>
      <c r="EV36" s="41"/>
      <c r="EY36" s="48"/>
      <c r="EZ36" s="45"/>
      <c r="FA36" s="45"/>
      <c r="FB36" s="46"/>
      <c r="FD36" s="41"/>
      <c r="FG36" s="48"/>
      <c r="FH36" s="45"/>
      <c r="FI36" s="45"/>
      <c r="FJ36" s="46"/>
      <c r="FL36" s="41"/>
      <c r="FO36" s="48"/>
      <c r="FP36" s="45"/>
      <c r="FQ36" s="45"/>
      <c r="FR36" s="46"/>
      <c r="FT36" s="41"/>
      <c r="FW36" s="48"/>
      <c r="FX36" s="45"/>
      <c r="FY36" s="45"/>
      <c r="FZ36" s="46"/>
      <c r="GB36" s="41"/>
      <c r="GE36" s="48"/>
      <c r="GF36" s="45"/>
      <c r="GG36" s="45"/>
      <c r="GH36" s="46"/>
      <c r="GJ36" s="41"/>
      <c r="GM36" s="48"/>
      <c r="GN36" s="45"/>
      <c r="GO36" s="45"/>
      <c r="GP36" s="46"/>
      <c r="GR36" s="41"/>
      <c r="GU36" s="48"/>
      <c r="GV36" s="45"/>
      <c r="GW36" s="45"/>
      <c r="GX36" s="46"/>
      <c r="GZ36" s="41"/>
      <c r="HC36" s="48"/>
      <c r="HD36" s="45"/>
      <c r="HE36" s="45"/>
      <c r="HF36" s="46"/>
      <c r="HH36" s="41"/>
      <c r="HK36" s="48"/>
      <c r="HL36" s="45"/>
      <c r="HM36" s="45"/>
      <c r="HN36" s="46"/>
      <c r="HP36" s="41"/>
      <c r="HS36" s="48"/>
      <c r="HT36" s="45"/>
      <c r="HU36" s="45"/>
      <c r="HV36" s="46"/>
      <c r="HX36" s="41"/>
      <c r="IA36" s="48"/>
      <c r="IB36" s="45"/>
      <c r="IC36" s="45"/>
      <c r="ID36" s="46"/>
      <c r="IF36" s="41"/>
      <c r="II36" s="48"/>
      <c r="IJ36" s="45"/>
      <c r="IK36" s="45"/>
      <c r="IL36" s="46"/>
      <c r="IN36" s="41"/>
      <c r="IQ36" s="48"/>
      <c r="IR36" s="45"/>
      <c r="IS36" s="45"/>
      <c r="IT36" s="46"/>
    </row>
    <row r="37" spans="1:254" s="47" customFormat="1" ht="18.75" customHeight="1">
      <c r="A37" s="320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45"/>
      <c r="M37" s="45"/>
      <c r="N37" s="46"/>
      <c r="P37" s="41"/>
      <c r="S37" s="48"/>
      <c r="T37" s="45"/>
      <c r="U37" s="45"/>
      <c r="V37" s="46"/>
      <c r="X37" s="41"/>
      <c r="AA37" s="48"/>
      <c r="AB37" s="45"/>
      <c r="AC37" s="45"/>
      <c r="AD37" s="46"/>
      <c r="AF37" s="41"/>
      <c r="AI37" s="48"/>
      <c r="AJ37" s="45"/>
      <c r="AK37" s="45"/>
      <c r="AL37" s="46"/>
      <c r="AN37" s="41"/>
      <c r="AQ37" s="48"/>
      <c r="AR37" s="45"/>
      <c r="AS37" s="45"/>
      <c r="AT37" s="46"/>
      <c r="AV37" s="41"/>
      <c r="AY37" s="48"/>
      <c r="AZ37" s="45"/>
      <c r="BA37" s="45"/>
      <c r="BB37" s="46"/>
      <c r="BD37" s="41"/>
      <c r="BG37" s="48"/>
      <c r="BH37" s="45"/>
      <c r="BI37" s="45"/>
      <c r="BJ37" s="46"/>
      <c r="BL37" s="41"/>
      <c r="BO37" s="48"/>
      <c r="BP37" s="45"/>
      <c r="BQ37" s="45"/>
      <c r="BR37" s="46"/>
      <c r="BT37" s="41"/>
      <c r="BW37" s="48"/>
      <c r="BX37" s="45"/>
      <c r="BY37" s="45"/>
      <c r="BZ37" s="46"/>
      <c r="CB37" s="41"/>
      <c r="CE37" s="48"/>
      <c r="CF37" s="45"/>
      <c r="CG37" s="45"/>
      <c r="CH37" s="46"/>
      <c r="CJ37" s="41"/>
      <c r="CM37" s="48"/>
      <c r="CN37" s="45"/>
      <c r="CO37" s="45"/>
      <c r="CP37" s="46"/>
      <c r="CR37" s="41"/>
      <c r="CU37" s="48"/>
      <c r="CV37" s="45"/>
      <c r="CW37" s="45"/>
      <c r="CX37" s="46"/>
      <c r="CZ37" s="41"/>
      <c r="DC37" s="48"/>
      <c r="DD37" s="45"/>
      <c r="DE37" s="45"/>
      <c r="DF37" s="46"/>
      <c r="DH37" s="41"/>
      <c r="DK37" s="48"/>
      <c r="DL37" s="45"/>
      <c r="DM37" s="45"/>
      <c r="DN37" s="46"/>
      <c r="DP37" s="41"/>
      <c r="DS37" s="48"/>
      <c r="DT37" s="45"/>
      <c r="DU37" s="45"/>
      <c r="DV37" s="46"/>
      <c r="DX37" s="41"/>
      <c r="EA37" s="48"/>
      <c r="EB37" s="45"/>
      <c r="EC37" s="45"/>
      <c r="ED37" s="46"/>
      <c r="EF37" s="41"/>
      <c r="EI37" s="48"/>
      <c r="EJ37" s="45"/>
      <c r="EK37" s="45"/>
      <c r="EL37" s="46"/>
      <c r="EN37" s="41"/>
      <c r="EQ37" s="48"/>
      <c r="ER37" s="45"/>
      <c r="ES37" s="45"/>
      <c r="ET37" s="46"/>
      <c r="EV37" s="41"/>
      <c r="EY37" s="48"/>
      <c r="EZ37" s="45"/>
      <c r="FA37" s="45"/>
      <c r="FB37" s="46"/>
      <c r="FD37" s="41"/>
      <c r="FG37" s="48"/>
      <c r="FH37" s="45"/>
      <c r="FI37" s="45"/>
      <c r="FJ37" s="46"/>
      <c r="FL37" s="41"/>
      <c r="FO37" s="48"/>
      <c r="FP37" s="45"/>
      <c r="FQ37" s="45"/>
      <c r="FR37" s="46"/>
      <c r="FT37" s="41"/>
      <c r="FW37" s="48"/>
      <c r="FX37" s="45"/>
      <c r="FY37" s="45"/>
      <c r="FZ37" s="46"/>
      <c r="GB37" s="41"/>
      <c r="GE37" s="48"/>
      <c r="GF37" s="45"/>
      <c r="GG37" s="45"/>
      <c r="GH37" s="46"/>
      <c r="GJ37" s="41"/>
      <c r="GM37" s="48"/>
      <c r="GN37" s="45"/>
      <c r="GO37" s="45"/>
      <c r="GP37" s="46"/>
      <c r="GR37" s="41"/>
      <c r="GU37" s="48"/>
      <c r="GV37" s="45"/>
      <c r="GW37" s="45"/>
      <c r="GX37" s="46"/>
      <c r="GZ37" s="41"/>
      <c r="HC37" s="48"/>
      <c r="HD37" s="45"/>
      <c r="HE37" s="45"/>
      <c r="HF37" s="46"/>
      <c r="HH37" s="41"/>
      <c r="HK37" s="48"/>
      <c r="HL37" s="45"/>
      <c r="HM37" s="45"/>
      <c r="HN37" s="46"/>
      <c r="HP37" s="41"/>
      <c r="HS37" s="48"/>
      <c r="HT37" s="45"/>
      <c r="HU37" s="45"/>
      <c r="HV37" s="46"/>
      <c r="HX37" s="41"/>
      <c r="IA37" s="48"/>
      <c r="IB37" s="45"/>
      <c r="IC37" s="45"/>
      <c r="ID37" s="46"/>
      <c r="IF37" s="41"/>
      <c r="II37" s="48"/>
      <c r="IJ37" s="45"/>
      <c r="IK37" s="45"/>
      <c r="IL37" s="46"/>
      <c r="IN37" s="41"/>
      <c r="IQ37" s="48"/>
      <c r="IR37" s="45"/>
      <c r="IS37" s="45"/>
      <c r="IT37" s="46"/>
    </row>
    <row r="38" spans="1:11" ht="14.25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18"/>
    </row>
    <row r="40" spans="2:5" ht="14.25">
      <c r="B40" s="284" t="s">
        <v>186</v>
      </c>
      <c r="C40" s="287"/>
      <c r="D40" s="287"/>
      <c r="E40" s="287"/>
    </row>
    <row r="41" spans="2:5" ht="14.25">
      <c r="B41" s="285" t="s">
        <v>182</v>
      </c>
      <c r="C41" s="287"/>
      <c r="D41" s="287"/>
      <c r="E41" s="288">
        <f>H8+H16+H24+H35</f>
        <v>0</v>
      </c>
    </row>
    <row r="42" spans="2:5" ht="14.25">
      <c r="B42" s="285" t="s">
        <v>183</v>
      </c>
      <c r="C42" s="287"/>
      <c r="D42" s="287"/>
      <c r="E42" s="288">
        <f>J8+J16+J24+J35</f>
        <v>0</v>
      </c>
    </row>
    <row r="44" spans="1:9" ht="14.25">
      <c r="A44" s="305" t="s">
        <v>196</v>
      </c>
      <c r="B44" s="305" t="s">
        <v>197</v>
      </c>
      <c r="C44" s="305"/>
      <c r="D44" s="305"/>
      <c r="E44" s="305"/>
      <c r="F44" s="305"/>
      <c r="G44" s="305"/>
      <c r="H44" s="305"/>
      <c r="I44" s="305"/>
    </row>
    <row r="45" spans="1:9" ht="14.25">
      <c r="A45" s="305"/>
      <c r="B45" s="305" t="s">
        <v>198</v>
      </c>
      <c r="C45" s="305"/>
      <c r="D45" s="305"/>
      <c r="E45" s="305"/>
      <c r="F45" s="305"/>
      <c r="G45" s="305"/>
      <c r="H45" s="305"/>
      <c r="I45" s="305"/>
    </row>
    <row r="46" spans="1:9" ht="14.25">
      <c r="A46" s="305"/>
      <c r="B46" s="305"/>
      <c r="C46" s="305"/>
      <c r="D46" s="305"/>
      <c r="E46" s="305"/>
      <c r="F46" s="305"/>
      <c r="G46" s="305"/>
      <c r="H46" s="305"/>
      <c r="I46" s="305"/>
    </row>
    <row r="47" spans="1:9" ht="14.25">
      <c r="A47" s="305"/>
      <c r="B47" s="305" t="s">
        <v>116</v>
      </c>
      <c r="C47" s="305"/>
      <c r="D47" s="305"/>
      <c r="E47" s="305"/>
      <c r="F47" s="305"/>
      <c r="G47" s="305"/>
      <c r="H47" s="305"/>
      <c r="I47" s="305"/>
    </row>
    <row r="48" spans="1:9" ht="14.25">
      <c r="A48" s="305"/>
      <c r="B48" s="305" t="s">
        <v>117</v>
      </c>
      <c r="C48" s="305"/>
      <c r="D48" s="305"/>
      <c r="E48" s="305"/>
      <c r="F48" s="305"/>
      <c r="G48" s="305"/>
      <c r="H48" s="305"/>
      <c r="I48" s="305"/>
    </row>
  </sheetData>
  <sheetProtection selectLockedCells="1" selectUnlockedCells="1"/>
  <mergeCells count="13">
    <mergeCell ref="A2:K2"/>
    <mergeCell ref="A1:K1"/>
    <mergeCell ref="A9:K9"/>
    <mergeCell ref="A10:K10"/>
    <mergeCell ref="A36:K36"/>
    <mergeCell ref="A37:K37"/>
    <mergeCell ref="A38:J38"/>
    <mergeCell ref="A17:K17"/>
    <mergeCell ref="A18:K18"/>
    <mergeCell ref="A25:K25"/>
    <mergeCell ref="A26:K26"/>
    <mergeCell ref="A33:K33"/>
    <mergeCell ref="C35:G35"/>
  </mergeCells>
  <printOptions/>
  <pageMargins left="0.75" right="0.75" top="1" bottom="1.1666666666666667" header="0.5118055555555555" footer="1"/>
  <pageSetup horizontalDpi="300" verticalDpi="300" orientation="landscape" paperSize="9" r:id="rId1"/>
  <headerFooter alignWithMargins="0">
    <oddFooter>&amp;C&amp;"Times New Roman,Normalny"&amp;12&amp;P</oddFooter>
  </headerFooter>
  <rowBreaks count="3" manualBreakCount="3">
    <brk id="2" max="255" man="1"/>
    <brk id="12" max="255" man="1"/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"/>
  <sheetViews>
    <sheetView zoomScaleSheetLayoutView="100" zoomScalePageLayoutView="0" workbookViewId="0" topLeftCell="A12">
      <selection activeCell="N27" sqref="N27"/>
    </sheetView>
  </sheetViews>
  <sheetFormatPr defaultColWidth="8.296875" defaultRowHeight="14.25"/>
  <cols>
    <col min="1" max="1" width="4.69921875" style="0" customWidth="1"/>
    <col min="2" max="2" width="34.3984375" style="0" customWidth="1"/>
    <col min="3" max="3" width="6.3984375" style="0" customWidth="1"/>
    <col min="4" max="4" width="6.5" style="0" customWidth="1"/>
    <col min="5" max="5" width="7.59765625" style="0" customWidth="1"/>
    <col min="6" max="6" width="11.19921875" style="0" customWidth="1"/>
    <col min="7" max="7" width="10.3984375" style="0" customWidth="1"/>
    <col min="8" max="8" width="10.8984375" style="0" customWidth="1"/>
    <col min="9" max="9" width="6.09765625" style="0" customWidth="1"/>
    <col min="10" max="10" width="12.8984375" style="0" customWidth="1"/>
    <col min="11" max="11" width="7.8984375" style="0" customWidth="1"/>
    <col min="12" max="16384" width="8.19921875" style="0" customWidth="1"/>
  </cols>
  <sheetData>
    <row r="1" spans="1:11" ht="27" customHeight="1">
      <c r="A1" s="334" t="s">
        <v>169</v>
      </c>
      <c r="B1" s="335"/>
      <c r="C1" s="335"/>
      <c r="D1" s="335"/>
      <c r="E1" s="335"/>
      <c r="F1" s="335"/>
      <c r="G1" s="335"/>
      <c r="H1" s="335"/>
      <c r="I1" s="335"/>
      <c r="J1" s="335"/>
      <c r="K1" s="336"/>
    </row>
    <row r="2" spans="1:11" ht="21" customHeight="1">
      <c r="A2" s="330" t="s">
        <v>170</v>
      </c>
      <c r="B2" s="330"/>
      <c r="C2" s="330"/>
      <c r="D2" s="330"/>
      <c r="E2" s="330"/>
      <c r="F2" s="331"/>
      <c r="G2" s="330"/>
      <c r="H2" s="330"/>
      <c r="I2" s="330"/>
      <c r="J2" s="330"/>
      <c r="K2" s="330"/>
    </row>
    <row r="3" spans="1:11" ht="103.5" customHeight="1">
      <c r="A3" s="18" t="s">
        <v>0</v>
      </c>
      <c r="B3" s="19" t="s">
        <v>50</v>
      </c>
      <c r="C3" s="19" t="s">
        <v>2</v>
      </c>
      <c r="D3" s="19" t="s">
        <v>3</v>
      </c>
      <c r="E3" s="265" t="s">
        <v>4</v>
      </c>
      <c r="F3" s="161" t="s">
        <v>5</v>
      </c>
      <c r="G3" s="276" t="s">
        <v>6</v>
      </c>
      <c r="H3" s="19" t="s">
        <v>7</v>
      </c>
      <c r="I3" s="21" t="s">
        <v>8</v>
      </c>
      <c r="J3" s="19" t="s">
        <v>9</v>
      </c>
      <c r="K3" s="6" t="s">
        <v>10</v>
      </c>
    </row>
    <row r="4" spans="1:11" ht="194.25" customHeight="1">
      <c r="A4" s="18">
        <v>1</v>
      </c>
      <c r="B4" s="31" t="s">
        <v>51</v>
      </c>
      <c r="C4" s="19">
        <v>1</v>
      </c>
      <c r="D4" s="19" t="s">
        <v>12</v>
      </c>
      <c r="E4" s="116"/>
      <c r="F4" s="118"/>
      <c r="G4" s="119"/>
      <c r="H4" s="195">
        <f>C4*G4</f>
        <v>0</v>
      </c>
      <c r="I4" s="197"/>
      <c r="J4" s="195">
        <f>H4+(H4*I4/100)</f>
        <v>0</v>
      </c>
      <c r="K4" s="120"/>
    </row>
    <row r="5" spans="1:11" ht="27" customHeight="1">
      <c r="A5" s="18" t="s">
        <v>14</v>
      </c>
      <c r="B5" s="31" t="s">
        <v>46</v>
      </c>
      <c r="C5" s="19">
        <v>5</v>
      </c>
      <c r="D5" s="19" t="s">
        <v>12</v>
      </c>
      <c r="E5" s="116"/>
      <c r="F5" s="118"/>
      <c r="G5" s="119"/>
      <c r="H5" s="195">
        <f>C5*G5</f>
        <v>0</v>
      </c>
      <c r="I5" s="197"/>
      <c r="J5" s="195">
        <f>H5+(H5*I5/100)</f>
        <v>0</v>
      </c>
      <c r="K5" s="120"/>
    </row>
    <row r="6" spans="1:11" ht="25.5" customHeight="1">
      <c r="A6" s="18" t="s">
        <v>15</v>
      </c>
      <c r="B6" s="31" t="s">
        <v>47</v>
      </c>
      <c r="C6" s="19">
        <v>1</v>
      </c>
      <c r="D6" s="19" t="s">
        <v>12</v>
      </c>
      <c r="E6" s="116"/>
      <c r="F6" s="118"/>
      <c r="G6" s="119"/>
      <c r="H6" s="195">
        <f>C6*G6</f>
        <v>0</v>
      </c>
      <c r="I6" s="197"/>
      <c r="J6" s="195">
        <f>H6+(H6*I6/100)</f>
        <v>0</v>
      </c>
      <c r="K6" s="120"/>
    </row>
    <row r="7" spans="1:11" ht="33" customHeight="1">
      <c r="A7" s="18" t="s">
        <v>22</v>
      </c>
      <c r="B7" s="31" t="s">
        <v>48</v>
      </c>
      <c r="C7" s="19">
        <v>1</v>
      </c>
      <c r="D7" s="19" t="s">
        <v>12</v>
      </c>
      <c r="E7" s="116"/>
      <c r="F7" s="121"/>
      <c r="G7" s="119"/>
      <c r="H7" s="195">
        <f>C7*G7</f>
        <v>0</v>
      </c>
      <c r="I7" s="197"/>
      <c r="J7" s="195">
        <f>H7+(H7*I7/100)</f>
        <v>0</v>
      </c>
      <c r="K7" s="120"/>
    </row>
    <row r="8" spans="1:11" ht="24" customHeight="1">
      <c r="A8" s="53"/>
      <c r="B8" s="29" t="s">
        <v>16</v>
      </c>
      <c r="C8" s="6">
        <v>1</v>
      </c>
      <c r="D8" s="6" t="s">
        <v>17</v>
      </c>
      <c r="E8" s="6" t="s">
        <v>18</v>
      </c>
      <c r="F8" s="6" t="s">
        <v>18</v>
      </c>
      <c r="G8" s="6" t="s">
        <v>18</v>
      </c>
      <c r="H8" s="32">
        <f>SUM(H4:H7)</f>
        <v>0</v>
      </c>
      <c r="I8" s="25" t="s">
        <v>13</v>
      </c>
      <c r="J8" s="32">
        <f>SUM(J4:J7)</f>
        <v>0</v>
      </c>
      <c r="K8" s="30" t="s">
        <v>18</v>
      </c>
    </row>
    <row r="9" spans="1:11" ht="24" customHeight="1">
      <c r="A9" s="53"/>
      <c r="B9" s="29" t="s">
        <v>19</v>
      </c>
      <c r="C9" s="6">
        <v>10</v>
      </c>
      <c r="D9" s="6" t="s">
        <v>17</v>
      </c>
      <c r="E9" s="6" t="s">
        <v>18</v>
      </c>
      <c r="F9" s="6" t="s">
        <v>18</v>
      </c>
      <c r="G9" s="6" t="s">
        <v>18</v>
      </c>
      <c r="H9" s="32">
        <f>C9*H8</f>
        <v>0</v>
      </c>
      <c r="I9" s="25" t="s">
        <v>13</v>
      </c>
      <c r="J9" s="32">
        <f>C9*J8</f>
        <v>0</v>
      </c>
      <c r="K9" s="30" t="s">
        <v>18</v>
      </c>
    </row>
    <row r="10" spans="1:11" ht="14.25" customHeight="1">
      <c r="A10" s="332"/>
      <c r="B10" s="332"/>
      <c r="C10" s="333"/>
      <c r="D10" s="333"/>
      <c r="E10" s="333"/>
      <c r="F10" s="333"/>
      <c r="G10" s="333"/>
      <c r="H10" s="333"/>
      <c r="I10" s="333"/>
      <c r="J10" s="333"/>
      <c r="K10" s="333"/>
    </row>
    <row r="11" spans="1:11" ht="72.75" customHeight="1">
      <c r="A11" s="298" t="s">
        <v>52</v>
      </c>
      <c r="B11" s="297" t="s">
        <v>146</v>
      </c>
      <c r="C11" s="276" t="s">
        <v>2</v>
      </c>
      <c r="D11" s="19" t="s">
        <v>3</v>
      </c>
      <c r="E11" s="124" t="s">
        <v>4</v>
      </c>
      <c r="F11" s="124" t="s">
        <v>5</v>
      </c>
      <c r="G11" s="19" t="s">
        <v>6</v>
      </c>
      <c r="H11" s="19" t="s">
        <v>7</v>
      </c>
      <c r="I11" s="21" t="s">
        <v>8</v>
      </c>
      <c r="J11" s="19" t="s">
        <v>9</v>
      </c>
      <c r="K11" s="6" t="s">
        <v>10</v>
      </c>
    </row>
    <row r="12" spans="1:11" ht="179.25" customHeight="1">
      <c r="A12" s="143">
        <v>2</v>
      </c>
      <c r="B12" s="199" t="s">
        <v>126</v>
      </c>
      <c r="C12" s="144">
        <v>2</v>
      </c>
      <c r="D12" s="144" t="s">
        <v>12</v>
      </c>
      <c r="E12" s="147"/>
      <c r="F12" s="147"/>
      <c r="G12" s="145"/>
      <c r="H12" s="201">
        <f>C12*G12</f>
        <v>0</v>
      </c>
      <c r="I12" s="202"/>
      <c r="J12" s="203">
        <f>H12*1.08</f>
        <v>0</v>
      </c>
      <c r="K12" s="30"/>
    </row>
    <row r="13" spans="1:11" ht="88.5" customHeight="1">
      <c r="A13" s="146">
        <v>3</v>
      </c>
      <c r="B13" s="199" t="s">
        <v>127</v>
      </c>
      <c r="C13" s="144">
        <v>10</v>
      </c>
      <c r="D13" s="144" t="s">
        <v>12</v>
      </c>
      <c r="E13" s="147"/>
      <c r="F13" s="147"/>
      <c r="G13" s="145"/>
      <c r="H13" s="201">
        <f>C13*G13</f>
        <v>0</v>
      </c>
      <c r="I13" s="202"/>
      <c r="J13" s="203">
        <f>H13*1.08</f>
        <v>0</v>
      </c>
      <c r="K13" s="30"/>
    </row>
    <row r="14" spans="1:11" ht="41.25" customHeight="1">
      <c r="A14" s="146">
        <v>4</v>
      </c>
      <c r="B14" s="200" t="s">
        <v>128</v>
      </c>
      <c r="C14" s="144">
        <v>50</v>
      </c>
      <c r="D14" s="144" t="s">
        <v>12</v>
      </c>
      <c r="E14" s="147"/>
      <c r="F14" s="147"/>
      <c r="G14" s="145"/>
      <c r="H14" s="201">
        <f>C14*G14</f>
        <v>0</v>
      </c>
      <c r="I14" s="202"/>
      <c r="J14" s="203">
        <f>H14*1.08</f>
        <v>0</v>
      </c>
      <c r="K14" s="30"/>
    </row>
    <row r="15" spans="1:11" ht="18.75" customHeight="1">
      <c r="A15" s="18"/>
      <c r="B15" s="29"/>
      <c r="C15" s="6"/>
      <c r="D15" s="6"/>
      <c r="E15" s="125"/>
      <c r="F15" s="337" t="s">
        <v>171</v>
      </c>
      <c r="G15" s="338"/>
      <c r="H15" s="15">
        <f>SUM(H12:H14)</f>
        <v>0</v>
      </c>
      <c r="I15" s="204" t="s">
        <v>13</v>
      </c>
      <c r="J15" s="15">
        <f>SUM(J12:J14)</f>
        <v>0</v>
      </c>
      <c r="K15" s="30"/>
    </row>
    <row r="16" spans="1:178" s="54" customFormat="1" ht="30.75" customHeight="1">
      <c r="A16" s="306" t="s">
        <v>199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</row>
    <row r="17" spans="1:11" ht="14.25">
      <c r="A17" s="36"/>
      <c r="B17" s="55"/>
      <c r="C17" s="55"/>
      <c r="D17" s="55"/>
      <c r="E17" s="55"/>
      <c r="F17" s="55"/>
      <c r="G17" s="55"/>
      <c r="H17" s="56"/>
      <c r="I17" s="36"/>
      <c r="J17" s="36"/>
      <c r="K17" s="36"/>
    </row>
    <row r="18" spans="1:11" ht="14.25">
      <c r="A18" s="35"/>
      <c r="B18" s="284" t="s">
        <v>185</v>
      </c>
      <c r="C18" s="290"/>
      <c r="D18" s="290"/>
      <c r="E18" s="290"/>
      <c r="F18" s="35"/>
      <c r="G18" s="35"/>
      <c r="H18" s="35"/>
      <c r="I18" s="35"/>
      <c r="J18" s="35"/>
      <c r="K18" s="35"/>
    </row>
    <row r="19" spans="2:5" ht="14.25">
      <c r="B19" s="285" t="s">
        <v>182</v>
      </c>
      <c r="C19" s="287"/>
      <c r="D19" s="287"/>
      <c r="E19" s="288">
        <f>H9+H15</f>
        <v>0</v>
      </c>
    </row>
    <row r="20" spans="2:5" ht="14.25">
      <c r="B20" s="285" t="s">
        <v>183</v>
      </c>
      <c r="C20" s="287"/>
      <c r="D20" s="287"/>
      <c r="E20" s="288">
        <f>J9+J15</f>
        <v>0</v>
      </c>
    </row>
    <row r="22" spans="2:5" ht="14.25">
      <c r="B22" s="299" t="s">
        <v>194</v>
      </c>
      <c r="C22" s="285"/>
      <c r="D22" s="285"/>
      <c r="E22" s="285"/>
    </row>
    <row r="23" spans="2:5" ht="14.25">
      <c r="B23" s="285" t="s">
        <v>192</v>
      </c>
      <c r="C23" s="285"/>
      <c r="D23" s="285"/>
      <c r="E23" s="286">
        <f>'2A-płyty'!E41+'2B płyty'!E19</f>
        <v>0</v>
      </c>
    </row>
    <row r="24" spans="2:5" ht="14.25">
      <c r="B24" s="285" t="s">
        <v>193</v>
      </c>
      <c r="C24" s="285"/>
      <c r="D24" s="285"/>
      <c r="E24" s="286">
        <f>'2A-płyty'!E42+'2B płyty'!E20</f>
        <v>0</v>
      </c>
    </row>
    <row r="26" spans="1:9" ht="14.25">
      <c r="A26" s="305" t="s">
        <v>196</v>
      </c>
      <c r="B26" s="305" t="s">
        <v>197</v>
      </c>
      <c r="C26" s="305"/>
      <c r="D26" s="305"/>
      <c r="E26" s="305"/>
      <c r="F26" s="305"/>
      <c r="G26" s="305"/>
      <c r="H26" s="305"/>
      <c r="I26" s="305"/>
    </row>
    <row r="27" spans="1:9" ht="14.25">
      <c r="A27" s="305"/>
      <c r="B27" s="305" t="s">
        <v>198</v>
      </c>
      <c r="C27" s="305"/>
      <c r="D27" s="305"/>
      <c r="E27" s="305"/>
      <c r="F27" s="305"/>
      <c r="G27" s="305"/>
      <c r="H27" s="305"/>
      <c r="I27" s="305"/>
    </row>
    <row r="28" spans="1:9" ht="14.25">
      <c r="A28" s="305"/>
      <c r="B28" s="305"/>
      <c r="C28" s="305"/>
      <c r="D28" s="305"/>
      <c r="E28" s="305"/>
      <c r="F28" s="305"/>
      <c r="G28" s="305"/>
      <c r="H28" s="305"/>
      <c r="I28" s="305"/>
    </row>
    <row r="29" spans="1:9" ht="14.25">
      <c r="A29" s="305"/>
      <c r="B29" s="305" t="s">
        <v>116</v>
      </c>
      <c r="C29" s="305"/>
      <c r="D29" s="305"/>
      <c r="E29" s="305"/>
      <c r="F29" s="305"/>
      <c r="G29" s="305"/>
      <c r="H29" s="305"/>
      <c r="I29" s="305"/>
    </row>
    <row r="30" spans="1:9" ht="14.25">
      <c r="A30" s="305"/>
      <c r="B30" s="305" t="s">
        <v>117</v>
      </c>
      <c r="C30" s="305"/>
      <c r="D30" s="305"/>
      <c r="E30" s="305"/>
      <c r="F30" s="305"/>
      <c r="G30" s="305"/>
      <c r="H30" s="305"/>
      <c r="I30" s="305"/>
    </row>
  </sheetData>
  <sheetProtection selectLockedCells="1" selectUnlockedCells="1"/>
  <mergeCells count="5">
    <mergeCell ref="A2:K2"/>
    <mergeCell ref="A10:K10"/>
    <mergeCell ref="A16:K16"/>
    <mergeCell ref="A1:K1"/>
    <mergeCell ref="F15:G15"/>
  </mergeCells>
  <printOptions/>
  <pageMargins left="0.75" right="0.75" top="1" bottom="1.1666666666666667" header="0.5118055555555555" footer="1"/>
  <pageSetup horizontalDpi="300" verticalDpi="300" orientation="landscape" paperSize="9" r:id="rId1"/>
  <headerFooter alignWithMargins="0">
    <oddFooter>&amp;C&amp;"Times New Roman,Normalny"&amp;12&amp;P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3">
      <selection activeCell="A1" sqref="A1:K53"/>
    </sheetView>
  </sheetViews>
  <sheetFormatPr defaultColWidth="8.796875" defaultRowHeight="14.25"/>
  <cols>
    <col min="1" max="1" width="5.59765625" style="0" customWidth="1"/>
    <col min="2" max="2" width="39.59765625" style="0" customWidth="1"/>
    <col min="3" max="3" width="6.3984375" style="0" customWidth="1"/>
    <col min="5" max="5" width="6.8984375" style="0" customWidth="1"/>
    <col min="6" max="6" width="10.8984375" style="0" customWidth="1"/>
    <col min="7" max="7" width="6.59765625" style="0" customWidth="1"/>
    <col min="10" max="10" width="10" style="0" customWidth="1"/>
    <col min="11" max="11" width="7.69921875" style="0" customWidth="1"/>
  </cols>
  <sheetData>
    <row r="1" spans="1:11" ht="36" customHeight="1">
      <c r="A1" s="339" t="s">
        <v>177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41" customHeight="1">
      <c r="A2" s="206" t="s">
        <v>0</v>
      </c>
      <c r="B2" s="207" t="s">
        <v>145</v>
      </c>
      <c r="C2" s="207" t="s">
        <v>2</v>
      </c>
      <c r="D2" s="207" t="s">
        <v>3</v>
      </c>
      <c r="E2" s="208" t="s">
        <v>4</v>
      </c>
      <c r="F2" s="208" t="s">
        <v>5</v>
      </c>
      <c r="G2" s="207" t="s">
        <v>6</v>
      </c>
      <c r="H2" s="207" t="s">
        <v>7</v>
      </c>
      <c r="I2" s="209" t="s">
        <v>8</v>
      </c>
      <c r="J2" s="207" t="s">
        <v>9</v>
      </c>
      <c r="K2" s="210" t="s">
        <v>10</v>
      </c>
    </row>
    <row r="3" spans="1:11" ht="147" customHeight="1">
      <c r="A3" s="129">
        <v>1</v>
      </c>
      <c r="B3" s="130" t="s">
        <v>118</v>
      </c>
      <c r="C3" s="126">
        <v>1</v>
      </c>
      <c r="D3" s="150" t="s">
        <v>12</v>
      </c>
      <c r="E3" s="147"/>
      <c r="F3" s="147"/>
      <c r="G3" s="152"/>
      <c r="H3" s="212">
        <f>C3*G3</f>
        <v>0</v>
      </c>
      <c r="I3" s="213"/>
      <c r="J3" s="214">
        <f>H3+(H3*I3/100)</f>
        <v>0</v>
      </c>
      <c r="K3" s="147"/>
    </row>
    <row r="4" spans="1:11" ht="36" customHeight="1">
      <c r="A4" s="129" t="s">
        <v>33</v>
      </c>
      <c r="B4" s="134" t="s">
        <v>143</v>
      </c>
      <c r="C4" s="126">
        <v>5</v>
      </c>
      <c r="D4" s="150" t="s">
        <v>12</v>
      </c>
      <c r="E4" s="147"/>
      <c r="F4" s="147"/>
      <c r="G4" s="152"/>
      <c r="H4" s="212">
        <f>C4*G4</f>
        <v>0</v>
      </c>
      <c r="I4" s="213"/>
      <c r="J4" s="214">
        <f>H4+(H4*I4/100)</f>
        <v>0</v>
      </c>
      <c r="K4" s="147"/>
    </row>
    <row r="5" spans="1:11" ht="36" customHeight="1">
      <c r="A5" s="129" t="s">
        <v>15</v>
      </c>
      <c r="B5" s="134" t="s">
        <v>144</v>
      </c>
      <c r="C5" s="126">
        <v>4</v>
      </c>
      <c r="D5" s="150" t="s">
        <v>12</v>
      </c>
      <c r="E5" s="147"/>
      <c r="F5" s="147"/>
      <c r="G5" s="152"/>
      <c r="H5" s="212">
        <f>C5*G5</f>
        <v>0</v>
      </c>
      <c r="I5" s="213"/>
      <c r="J5" s="214">
        <f>H5+(H5*I5/100)</f>
        <v>0</v>
      </c>
      <c r="K5" s="147"/>
    </row>
    <row r="6" spans="1:11" ht="14.25">
      <c r="A6" s="135"/>
      <c r="B6" s="136" t="s">
        <v>16</v>
      </c>
      <c r="C6" s="137"/>
      <c r="D6" s="151"/>
      <c r="E6" s="147"/>
      <c r="F6" s="147"/>
      <c r="G6" s="153"/>
      <c r="H6" s="215">
        <f>SUM(H3:H5)</f>
        <v>0</v>
      </c>
      <c r="I6" s="211" t="s">
        <v>13</v>
      </c>
      <c r="J6" s="216">
        <f>SUM(J3:J5)</f>
        <v>0</v>
      </c>
      <c r="K6" s="147"/>
    </row>
    <row r="7" spans="1:11" ht="14.25">
      <c r="A7" s="44"/>
      <c r="B7" s="29" t="s">
        <v>19</v>
      </c>
      <c r="C7" s="219">
        <v>5</v>
      </c>
      <c r="D7" s="220" t="s">
        <v>17</v>
      </c>
      <c r="E7" s="155" t="s">
        <v>18</v>
      </c>
      <c r="F7" s="156">
        <f>A7*H6</f>
        <v>0</v>
      </c>
      <c r="G7" s="154" t="s">
        <v>13</v>
      </c>
      <c r="H7" s="217">
        <f>H6*C7</f>
        <v>0</v>
      </c>
      <c r="I7" s="211" t="s">
        <v>13</v>
      </c>
      <c r="J7" s="218">
        <f>J6*C7</f>
        <v>0</v>
      </c>
      <c r="K7" s="127" t="s">
        <v>18</v>
      </c>
    </row>
    <row r="8" spans="1:10" ht="18">
      <c r="A8" s="138"/>
      <c r="B8" s="139"/>
      <c r="C8" s="140"/>
      <c r="D8" s="140"/>
      <c r="E8" s="138"/>
      <c r="F8" s="138"/>
      <c r="G8" s="138"/>
      <c r="H8" s="138"/>
      <c r="I8" s="138"/>
      <c r="J8" s="158"/>
    </row>
    <row r="9" spans="1:11" ht="101.25">
      <c r="A9" s="159" t="s">
        <v>52</v>
      </c>
      <c r="B9" s="160" t="s">
        <v>119</v>
      </c>
      <c r="C9" s="116" t="s">
        <v>2</v>
      </c>
      <c r="D9" s="116" t="s">
        <v>3</v>
      </c>
      <c r="E9" s="161" t="s">
        <v>4</v>
      </c>
      <c r="F9" s="161" t="s">
        <v>5</v>
      </c>
      <c r="G9" s="116" t="s">
        <v>6</v>
      </c>
      <c r="H9" s="116" t="s">
        <v>7</v>
      </c>
      <c r="I9" s="162" t="s">
        <v>8</v>
      </c>
      <c r="J9" s="116" t="s">
        <v>9</v>
      </c>
      <c r="K9" s="155" t="s">
        <v>10</v>
      </c>
    </row>
    <row r="10" spans="1:11" ht="184.5" customHeight="1">
      <c r="A10" s="226">
        <v>2</v>
      </c>
      <c r="B10" s="130" t="s">
        <v>120</v>
      </c>
      <c r="C10" s="126">
        <v>1</v>
      </c>
      <c r="D10" s="126" t="s">
        <v>12</v>
      </c>
      <c r="E10" s="147"/>
      <c r="F10" s="147"/>
      <c r="G10" s="131"/>
      <c r="H10" s="132">
        <f>C10*G10</f>
        <v>0</v>
      </c>
      <c r="I10" s="224"/>
      <c r="J10" s="157">
        <f>H10+(H10*I10/100)</f>
        <v>0</v>
      </c>
      <c r="K10" s="147"/>
    </row>
    <row r="11" spans="1:11" ht="33.75" customHeight="1">
      <c r="A11" s="129" t="s">
        <v>33</v>
      </c>
      <c r="B11" s="163" t="s">
        <v>141</v>
      </c>
      <c r="C11" s="126">
        <v>5</v>
      </c>
      <c r="D11" s="126" t="s">
        <v>12</v>
      </c>
      <c r="E11" s="147"/>
      <c r="F11" s="147"/>
      <c r="G11" s="131"/>
      <c r="H11" s="132">
        <f>C11*G11</f>
        <v>0</v>
      </c>
      <c r="I11" s="224"/>
      <c r="J11" s="157">
        <f>H11+(H11*I11/100)</f>
        <v>0</v>
      </c>
      <c r="K11" s="147"/>
    </row>
    <row r="12" spans="1:11" ht="34.5" customHeight="1">
      <c r="A12" s="129" t="s">
        <v>15</v>
      </c>
      <c r="B12" s="163" t="s">
        <v>142</v>
      </c>
      <c r="C12" s="126">
        <v>2</v>
      </c>
      <c r="D12" s="126" t="s">
        <v>12</v>
      </c>
      <c r="E12" s="147"/>
      <c r="F12" s="147"/>
      <c r="G12" s="131"/>
      <c r="H12" s="132">
        <f>C12*G12</f>
        <v>0</v>
      </c>
      <c r="I12" s="224"/>
      <c r="J12" s="157">
        <f>H12+(H12*I12/100)</f>
        <v>0</v>
      </c>
      <c r="K12" s="147"/>
    </row>
    <row r="13" spans="1:11" ht="14.25">
      <c r="A13" s="135"/>
      <c r="B13" s="136" t="s">
        <v>16</v>
      </c>
      <c r="C13" s="137"/>
      <c r="D13" s="137"/>
      <c r="E13" s="147"/>
      <c r="F13" s="147"/>
      <c r="G13" s="135"/>
      <c r="H13" s="221">
        <f>SUM(H10:H12)</f>
        <v>0</v>
      </c>
      <c r="I13" s="165" t="s">
        <v>13</v>
      </c>
      <c r="J13" s="221">
        <f>SUM(J10:J12)</f>
        <v>0</v>
      </c>
      <c r="K13" s="164"/>
    </row>
    <row r="14" spans="1:11" ht="14.25">
      <c r="A14" s="44"/>
      <c r="B14" s="29" t="s">
        <v>19</v>
      </c>
      <c r="C14" s="219">
        <v>10</v>
      </c>
      <c r="D14" s="220" t="s">
        <v>17</v>
      </c>
      <c r="E14" s="155" t="s">
        <v>18</v>
      </c>
      <c r="F14" s="156"/>
      <c r="G14" s="154" t="s">
        <v>13</v>
      </c>
      <c r="H14" s="222">
        <f>H13*C14</f>
        <v>0</v>
      </c>
      <c r="I14" s="165" t="s">
        <v>13</v>
      </c>
      <c r="J14" s="223">
        <f>J13*C14</f>
        <v>0</v>
      </c>
      <c r="K14" s="166" t="s">
        <v>18</v>
      </c>
    </row>
    <row r="15" spans="1:9" ht="18">
      <c r="A15" s="138"/>
      <c r="B15" s="139"/>
      <c r="C15" s="140"/>
      <c r="D15" s="140"/>
      <c r="E15" s="138"/>
      <c r="F15" s="138"/>
      <c r="G15" s="138"/>
      <c r="H15" s="138"/>
      <c r="I15" s="138"/>
    </row>
    <row r="16" spans="1:11" ht="96" customHeight="1">
      <c r="A16" s="159" t="s">
        <v>52</v>
      </c>
      <c r="B16" s="160" t="s">
        <v>121</v>
      </c>
      <c r="C16" s="167" t="s">
        <v>2</v>
      </c>
      <c r="D16" s="167"/>
      <c r="E16" s="161" t="s">
        <v>4</v>
      </c>
      <c r="F16" s="161" t="s">
        <v>5</v>
      </c>
      <c r="G16" s="116" t="s">
        <v>6</v>
      </c>
      <c r="H16" s="116" t="s">
        <v>7</v>
      </c>
      <c r="I16" s="162" t="s">
        <v>8</v>
      </c>
      <c r="J16" s="116" t="s">
        <v>9</v>
      </c>
      <c r="K16" s="155" t="s">
        <v>10</v>
      </c>
    </row>
    <row r="17" spans="1:11" ht="137.25" customHeight="1">
      <c r="A17" s="226">
        <v>3</v>
      </c>
      <c r="B17" s="130" t="s">
        <v>122</v>
      </c>
      <c r="C17" s="126">
        <v>1</v>
      </c>
      <c r="D17" s="126" t="s">
        <v>12</v>
      </c>
      <c r="E17" s="147"/>
      <c r="F17" s="147"/>
      <c r="G17" s="131"/>
      <c r="H17" s="212">
        <f>C17*G17</f>
        <v>0</v>
      </c>
      <c r="I17" s="213"/>
      <c r="J17" s="212">
        <f>H17+(H17*I17/100)</f>
        <v>0</v>
      </c>
      <c r="K17" s="147"/>
    </row>
    <row r="18" spans="1:11" ht="39.75" customHeight="1">
      <c r="A18" s="168" t="s">
        <v>33</v>
      </c>
      <c r="B18" s="163" t="s">
        <v>141</v>
      </c>
      <c r="C18" s="126">
        <v>5</v>
      </c>
      <c r="D18" s="126" t="s">
        <v>12</v>
      </c>
      <c r="E18" s="147"/>
      <c r="F18" s="147"/>
      <c r="G18" s="131"/>
      <c r="H18" s="212">
        <f>C18*G18</f>
        <v>0</v>
      </c>
      <c r="I18" s="213"/>
      <c r="J18" s="212">
        <f>H18+(H18*I18/100)</f>
        <v>0</v>
      </c>
      <c r="K18" s="147"/>
    </row>
    <row r="19" spans="1:11" ht="40.5" customHeight="1">
      <c r="A19" s="168" t="s">
        <v>15</v>
      </c>
      <c r="B19" s="163" t="s">
        <v>142</v>
      </c>
      <c r="C19" s="126">
        <v>1</v>
      </c>
      <c r="D19" s="126" t="s">
        <v>12</v>
      </c>
      <c r="E19" s="147"/>
      <c r="F19" s="147"/>
      <c r="G19" s="131"/>
      <c r="H19" s="212">
        <f>C19*G19</f>
        <v>0</v>
      </c>
      <c r="I19" s="213"/>
      <c r="J19" s="212">
        <f>H19+(H19*I19/100)</f>
        <v>0</v>
      </c>
      <c r="K19" s="164"/>
    </row>
    <row r="20" spans="1:11" ht="14.25">
      <c r="A20" s="135"/>
      <c r="B20" s="136" t="s">
        <v>16</v>
      </c>
      <c r="C20" s="137"/>
      <c r="D20" s="137"/>
      <c r="E20" s="155" t="s">
        <v>18</v>
      </c>
      <c r="F20" s="156"/>
      <c r="G20" s="135"/>
      <c r="H20" s="300">
        <f>SUM(H17:H19)</f>
        <v>0</v>
      </c>
      <c r="I20" s="133" t="s">
        <v>13</v>
      </c>
      <c r="J20" s="300">
        <f>SUM(J17:J19)</f>
        <v>0</v>
      </c>
      <c r="K20" s="166" t="s">
        <v>18</v>
      </c>
    </row>
    <row r="21" spans="1:11" ht="14.25">
      <c r="A21" s="169"/>
      <c r="B21" s="170" t="s">
        <v>19</v>
      </c>
      <c r="C21" s="225">
        <v>5</v>
      </c>
      <c r="D21" s="155" t="s">
        <v>17</v>
      </c>
      <c r="E21" s="155" t="s">
        <v>18</v>
      </c>
      <c r="F21" s="156"/>
      <c r="G21" s="117" t="s">
        <v>13</v>
      </c>
      <c r="H21" s="246">
        <f>H20*C21</f>
        <v>0</v>
      </c>
      <c r="I21" s="133" t="s">
        <v>13</v>
      </c>
      <c r="J21" s="246">
        <f>J20*C21</f>
        <v>0</v>
      </c>
      <c r="K21" s="147"/>
    </row>
    <row r="22" spans="1:11" ht="14.25">
      <c r="A22" s="171"/>
      <c r="B22" s="172"/>
      <c r="C22" s="173"/>
      <c r="D22" s="173"/>
      <c r="E22" s="173"/>
      <c r="F22" s="174"/>
      <c r="G22" s="175"/>
      <c r="H22" s="176"/>
      <c r="I22" s="177"/>
      <c r="J22" s="178"/>
      <c r="K22" s="34"/>
    </row>
    <row r="23" spans="1:11" ht="93" customHeight="1">
      <c r="A23" s="159" t="s">
        <v>52</v>
      </c>
      <c r="B23" s="160" t="s">
        <v>123</v>
      </c>
      <c r="C23" s="167" t="s">
        <v>2</v>
      </c>
      <c r="D23" s="167" t="s">
        <v>3</v>
      </c>
      <c r="E23" s="179" t="s">
        <v>4</v>
      </c>
      <c r="F23" s="179" t="s">
        <v>5</v>
      </c>
      <c r="G23" s="180" t="s">
        <v>6</v>
      </c>
      <c r="H23" s="180" t="s">
        <v>7</v>
      </c>
      <c r="I23" s="181" t="s">
        <v>8</v>
      </c>
      <c r="J23" s="180" t="s">
        <v>9</v>
      </c>
      <c r="K23" s="182" t="s">
        <v>10</v>
      </c>
    </row>
    <row r="24" spans="1:11" ht="124.5" customHeight="1">
      <c r="A24" s="226">
        <v>4</v>
      </c>
      <c r="B24" s="301" t="s">
        <v>124</v>
      </c>
      <c r="C24" s="126">
        <v>1</v>
      </c>
      <c r="D24" s="126" t="s">
        <v>12</v>
      </c>
      <c r="E24" s="289"/>
      <c r="F24" s="289"/>
      <c r="G24" s="131"/>
      <c r="H24" s="132">
        <f>C24*G24</f>
        <v>0</v>
      </c>
      <c r="I24" s="211"/>
      <c r="J24" s="132">
        <f>H24+(H24*I24/100)</f>
        <v>0</v>
      </c>
      <c r="K24" s="183"/>
    </row>
    <row r="25" spans="1:11" ht="42.75" customHeight="1">
      <c r="A25" s="168" t="s">
        <v>33</v>
      </c>
      <c r="B25" s="163" t="s">
        <v>141</v>
      </c>
      <c r="C25" s="126">
        <v>5</v>
      </c>
      <c r="D25" s="126" t="s">
        <v>12</v>
      </c>
      <c r="E25" s="289"/>
      <c r="F25" s="289"/>
      <c r="G25" s="131"/>
      <c r="H25" s="132">
        <f>C25*G25</f>
        <v>0</v>
      </c>
      <c r="I25" s="211"/>
      <c r="J25" s="132">
        <f>H25+(H25*I25/100)</f>
        <v>0</v>
      </c>
      <c r="K25" s="183"/>
    </row>
    <row r="26" spans="1:11" ht="36" customHeight="1">
      <c r="A26" s="168" t="s">
        <v>15</v>
      </c>
      <c r="B26" s="163" t="s">
        <v>142</v>
      </c>
      <c r="C26" s="126">
        <v>4</v>
      </c>
      <c r="D26" s="126" t="s">
        <v>12</v>
      </c>
      <c r="E26" s="289"/>
      <c r="F26" s="289"/>
      <c r="G26" s="131"/>
      <c r="H26" s="132">
        <f>C26*G26</f>
        <v>0</v>
      </c>
      <c r="I26" s="211"/>
      <c r="J26" s="132">
        <f>H26+(H26*I26/100)</f>
        <v>0</v>
      </c>
      <c r="K26" s="164"/>
    </row>
    <row r="27" spans="1:11" ht="19.5" customHeight="1">
      <c r="A27" s="302"/>
      <c r="B27" s="136" t="s">
        <v>16</v>
      </c>
      <c r="C27" s="303"/>
      <c r="D27" s="303"/>
      <c r="E27" s="155" t="s">
        <v>18</v>
      </c>
      <c r="F27" s="156"/>
      <c r="G27" s="302"/>
      <c r="H27" s="300">
        <f>SUM(H24:H26)</f>
        <v>0</v>
      </c>
      <c r="I27" s="133" t="s">
        <v>13</v>
      </c>
      <c r="J27" s="300">
        <f>SUM(J24:J26)</f>
        <v>0</v>
      </c>
      <c r="K27" s="166" t="s">
        <v>18</v>
      </c>
    </row>
    <row r="28" spans="1:11" ht="21" customHeight="1">
      <c r="A28" s="169"/>
      <c r="B28" s="170" t="s">
        <v>19</v>
      </c>
      <c r="C28" s="155">
        <v>5</v>
      </c>
      <c r="D28" s="155" t="s">
        <v>17</v>
      </c>
      <c r="E28" s="155" t="s">
        <v>18</v>
      </c>
      <c r="F28" s="156"/>
      <c r="G28" s="117" t="s">
        <v>13</v>
      </c>
      <c r="H28" s="246">
        <f>H27*C28</f>
        <v>0</v>
      </c>
      <c r="I28" s="133" t="s">
        <v>13</v>
      </c>
      <c r="J28" s="246">
        <f>J27*C28</f>
        <v>0</v>
      </c>
      <c r="K28" s="183"/>
    </row>
    <row r="29" spans="1:12" ht="24.75" customHeight="1">
      <c r="A29" s="340" t="s">
        <v>49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2"/>
      <c r="L29" s="230"/>
    </row>
    <row r="30" ht="21.75" customHeight="1"/>
    <row r="31" spans="1:12" ht="81.75" customHeight="1">
      <c r="A31" s="231" t="s">
        <v>52</v>
      </c>
      <c r="B31" s="232" t="s">
        <v>152</v>
      </c>
      <c r="C31" s="233" t="s">
        <v>2</v>
      </c>
      <c r="D31" s="233" t="s">
        <v>3</v>
      </c>
      <c r="E31" s="234" t="s">
        <v>4</v>
      </c>
      <c r="F31" s="234" t="s">
        <v>5</v>
      </c>
      <c r="G31" s="233" t="s">
        <v>6</v>
      </c>
      <c r="H31" s="233" t="s">
        <v>7</v>
      </c>
      <c r="I31" s="235" t="s">
        <v>8</v>
      </c>
      <c r="J31" s="233" t="s">
        <v>9</v>
      </c>
      <c r="K31" s="236" t="s">
        <v>10</v>
      </c>
      <c r="L31" s="229"/>
    </row>
    <row r="32" spans="1:16" ht="255" customHeight="1">
      <c r="A32" s="237">
        <v>5</v>
      </c>
      <c r="B32" s="238" t="s">
        <v>148</v>
      </c>
      <c r="C32" s="126">
        <v>1</v>
      </c>
      <c r="D32" s="126" t="s">
        <v>12</v>
      </c>
      <c r="E32" s="126"/>
      <c r="F32" s="126"/>
      <c r="G32" s="131"/>
      <c r="H32" s="132">
        <f>C32*G32</f>
        <v>0</v>
      </c>
      <c r="I32" s="239"/>
      <c r="J32" s="132">
        <f>H32+(H32*I32/100)</f>
        <v>0</v>
      </c>
      <c r="K32" s="240"/>
      <c r="P32" s="1"/>
    </row>
    <row r="33" spans="1:16" ht="30.75" customHeight="1">
      <c r="A33" s="237" t="s">
        <v>14</v>
      </c>
      <c r="B33" s="241" t="s">
        <v>149</v>
      </c>
      <c r="C33" s="126">
        <v>1</v>
      </c>
      <c r="D33" s="126" t="s">
        <v>12</v>
      </c>
      <c r="E33" s="126"/>
      <c r="F33" s="126"/>
      <c r="G33" s="131"/>
      <c r="H33" s="132">
        <f>C33*G33</f>
        <v>0</v>
      </c>
      <c r="I33" s="239"/>
      <c r="J33" s="132">
        <f>H33+(H33*I33/100)</f>
        <v>0</v>
      </c>
      <c r="K33" s="240"/>
      <c r="P33" s="1"/>
    </row>
    <row r="34" spans="1:16" ht="28.5" customHeight="1">
      <c r="A34" s="237" t="s">
        <v>15</v>
      </c>
      <c r="B34" s="241" t="s">
        <v>150</v>
      </c>
      <c r="C34" s="126">
        <v>1</v>
      </c>
      <c r="D34" s="126" t="s">
        <v>12</v>
      </c>
      <c r="E34" s="126"/>
      <c r="F34" s="126"/>
      <c r="G34" s="131"/>
      <c r="H34" s="132">
        <f>C34*G34</f>
        <v>0</v>
      </c>
      <c r="I34" s="239"/>
      <c r="J34" s="132">
        <f>H34+(H34*I34/100)</f>
        <v>0</v>
      </c>
      <c r="K34" s="240"/>
      <c r="P34" s="1"/>
    </row>
    <row r="35" spans="1:16" ht="21" customHeight="1">
      <c r="A35" s="240"/>
      <c r="B35" s="242" t="s">
        <v>16</v>
      </c>
      <c r="C35" s="243">
        <v>1</v>
      </c>
      <c r="D35" s="243" t="s">
        <v>17</v>
      </c>
      <c r="E35" s="244"/>
      <c r="F35" s="244"/>
      <c r="G35" s="245"/>
      <c r="H35" s="246">
        <f>SUM(H32:H34)</f>
        <v>0</v>
      </c>
      <c r="I35" s="133" t="s">
        <v>13</v>
      </c>
      <c r="J35" s="246">
        <f>SUM(J32:J34)</f>
        <v>0</v>
      </c>
      <c r="K35" s="240"/>
      <c r="P35" s="1"/>
    </row>
    <row r="36" spans="1:16" ht="24" customHeight="1">
      <c r="A36" s="240"/>
      <c r="B36" s="242" t="s">
        <v>19</v>
      </c>
      <c r="C36" s="225">
        <v>40</v>
      </c>
      <c r="D36" s="225" t="s">
        <v>17</v>
      </c>
      <c r="E36" s="226"/>
      <c r="F36" s="226"/>
      <c r="G36" s="247"/>
      <c r="H36" s="248">
        <f>C36*H35</f>
        <v>0</v>
      </c>
      <c r="I36" s="133"/>
      <c r="J36" s="248">
        <f>C36*J35</f>
        <v>0</v>
      </c>
      <c r="K36" s="240"/>
      <c r="P36" s="1"/>
    </row>
    <row r="37" spans="1:16" ht="23.25" customHeight="1">
      <c r="A37" s="249"/>
      <c r="B37" s="242"/>
      <c r="C37" s="226"/>
      <c r="D37" s="226"/>
      <c r="E37" s="226"/>
      <c r="F37" s="226"/>
      <c r="G37" s="247"/>
      <c r="H37" s="246"/>
      <c r="I37" s="133"/>
      <c r="J37" s="246"/>
      <c r="K37" s="249"/>
      <c r="P37" s="1"/>
    </row>
    <row r="38" spans="1:16" ht="24" customHeight="1">
      <c r="A38" s="240"/>
      <c r="B38" s="225" t="s">
        <v>173</v>
      </c>
      <c r="C38" s="250"/>
      <c r="D38" s="250"/>
      <c r="E38" s="250"/>
      <c r="F38" s="250"/>
      <c r="G38" s="251"/>
      <c r="H38" s="252"/>
      <c r="I38" s="253"/>
      <c r="J38" s="252"/>
      <c r="K38" s="254"/>
      <c r="P38" s="1"/>
    </row>
    <row r="39" spans="1:16" ht="44.25" customHeight="1">
      <c r="A39" s="237" t="s">
        <v>14</v>
      </c>
      <c r="B39" s="241" t="s">
        <v>151</v>
      </c>
      <c r="C39" s="226">
        <v>10</v>
      </c>
      <c r="D39" s="226" t="s">
        <v>66</v>
      </c>
      <c r="E39" s="240"/>
      <c r="F39" s="255"/>
      <c r="G39" s="131"/>
      <c r="H39" s="256">
        <f>C39*G39</f>
        <v>0</v>
      </c>
      <c r="I39" s="257"/>
      <c r="J39" s="256">
        <f>H39+(H39*I39/100)</f>
        <v>0</v>
      </c>
      <c r="K39" s="240"/>
      <c r="P39" s="1"/>
    </row>
    <row r="40" spans="1:16" ht="24.75" customHeight="1">
      <c r="A40" s="240"/>
      <c r="B40" s="258" t="s">
        <v>172</v>
      </c>
      <c r="C40" s="240"/>
      <c r="D40" s="240"/>
      <c r="E40" s="240"/>
      <c r="F40" s="240"/>
      <c r="G40" s="240"/>
      <c r="H40" s="259">
        <f>H36+H39</f>
        <v>0</v>
      </c>
      <c r="I40" s="256"/>
      <c r="J40" s="259">
        <f>J36+J39</f>
        <v>0</v>
      </c>
      <c r="K40" s="240"/>
      <c r="P40" s="1"/>
    </row>
    <row r="42" spans="1:11" ht="33.75" customHeight="1">
      <c r="A42" s="319" t="s">
        <v>167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</row>
    <row r="43" ht="14.25">
      <c r="B43" s="185" t="s">
        <v>13</v>
      </c>
    </row>
    <row r="44" spans="2:6" ht="14.25">
      <c r="B44" s="284" t="s">
        <v>187</v>
      </c>
      <c r="C44" s="287"/>
      <c r="D44" s="287"/>
      <c r="E44" s="287"/>
      <c r="F44" s="287"/>
    </row>
    <row r="45" spans="2:6" ht="14.25">
      <c r="B45" s="285" t="s">
        <v>182</v>
      </c>
      <c r="C45" s="287"/>
      <c r="D45" s="287"/>
      <c r="E45" s="287"/>
      <c r="F45" s="288">
        <f>H7+H14+H21+H28+H40</f>
        <v>0</v>
      </c>
    </row>
    <row r="46" spans="2:6" ht="14.25">
      <c r="B46" s="285" t="s">
        <v>183</v>
      </c>
      <c r="C46" s="287"/>
      <c r="D46" s="287"/>
      <c r="E46" s="287"/>
      <c r="F46" s="288">
        <f>J7+J14+J21+J28+J40</f>
        <v>0</v>
      </c>
    </row>
    <row r="48" spans="1:9" ht="14.25">
      <c r="A48" s="305" t="s">
        <v>196</v>
      </c>
      <c r="B48" s="305" t="s">
        <v>197</v>
      </c>
      <c r="C48" s="305"/>
      <c r="D48" s="305"/>
      <c r="E48" s="305"/>
      <c r="F48" s="305"/>
      <c r="G48" s="305"/>
      <c r="H48" s="305"/>
      <c r="I48" s="305"/>
    </row>
    <row r="49" spans="1:9" ht="14.25">
      <c r="A49" s="305"/>
      <c r="B49" s="305" t="s">
        <v>198</v>
      </c>
      <c r="C49" s="305"/>
      <c r="D49" s="305"/>
      <c r="E49" s="305"/>
      <c r="F49" s="305"/>
      <c r="G49" s="305"/>
      <c r="H49" s="305"/>
      <c r="I49" s="305"/>
    </row>
    <row r="50" spans="1:9" ht="14.25">
      <c r="A50" s="305"/>
      <c r="B50" s="305"/>
      <c r="C50" s="305"/>
      <c r="D50" s="305"/>
      <c r="E50" s="305"/>
      <c r="F50" s="305"/>
      <c r="G50" s="305"/>
      <c r="H50" s="305"/>
      <c r="I50" s="305"/>
    </row>
    <row r="51" spans="1:9" ht="14.25">
      <c r="A51" s="305"/>
      <c r="B51" s="305" t="s">
        <v>116</v>
      </c>
      <c r="C51" s="305"/>
      <c r="D51" s="305"/>
      <c r="E51" s="305"/>
      <c r="F51" s="305"/>
      <c r="G51" s="305"/>
      <c r="H51" s="305"/>
      <c r="I51" s="305"/>
    </row>
    <row r="52" spans="1:9" ht="14.25">
      <c r="A52" s="305"/>
      <c r="B52" s="305" t="s">
        <v>117</v>
      </c>
      <c r="C52" s="305"/>
      <c r="D52" s="305"/>
      <c r="E52" s="305"/>
      <c r="F52" s="305"/>
      <c r="G52" s="305"/>
      <c r="H52" s="305"/>
      <c r="I52" s="305"/>
    </row>
  </sheetData>
  <sheetProtection/>
  <mergeCells count="3">
    <mergeCell ref="A1:K1"/>
    <mergeCell ref="A29:K29"/>
    <mergeCell ref="A42:K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90" zoomScalePageLayoutView="0" workbookViewId="0" topLeftCell="A1">
      <selection activeCell="H17" sqref="H17"/>
    </sheetView>
  </sheetViews>
  <sheetFormatPr defaultColWidth="8.296875" defaultRowHeight="14.25"/>
  <cols>
    <col min="1" max="1" width="3.5" style="0" customWidth="1"/>
    <col min="2" max="2" width="30.3984375" style="0" customWidth="1"/>
    <col min="3" max="3" width="6.19921875" style="0" customWidth="1"/>
    <col min="4" max="4" width="5.19921875" style="0" customWidth="1"/>
    <col min="5" max="5" width="8.5" style="0" customWidth="1"/>
    <col min="6" max="6" width="13.5" style="0" customWidth="1"/>
    <col min="7" max="7" width="9.5" style="0" customWidth="1"/>
    <col min="8" max="8" width="10.69921875" style="0" customWidth="1"/>
    <col min="9" max="9" width="6.09765625" style="0" customWidth="1"/>
    <col min="10" max="10" width="11.69921875" style="0" customWidth="1"/>
    <col min="11" max="11" width="10.69921875" style="0" customWidth="1"/>
    <col min="12" max="16384" width="8.19921875" style="0" customWidth="1"/>
  </cols>
  <sheetData>
    <row r="1" spans="1:12" ht="18.75" customHeight="1">
      <c r="A1" s="311" t="s">
        <v>178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260"/>
    </row>
    <row r="2" spans="1:12" ht="19.5" customHeight="1">
      <c r="A2" s="60"/>
      <c r="B2" s="61"/>
      <c r="C2" s="62"/>
      <c r="D2" s="63"/>
      <c r="E2" s="63"/>
      <c r="F2" s="63"/>
      <c r="G2" s="64"/>
      <c r="H2" s="65"/>
      <c r="I2" s="66"/>
      <c r="J2" s="67"/>
      <c r="K2" s="68"/>
      <c r="L2" s="59"/>
    </row>
    <row r="3" spans="1:12" ht="81.75" customHeight="1">
      <c r="A3" s="69" t="s">
        <v>52</v>
      </c>
      <c r="B3" s="70" t="s">
        <v>53</v>
      </c>
      <c r="C3" s="57" t="s">
        <v>2</v>
      </c>
      <c r="D3" s="57" t="s">
        <v>3</v>
      </c>
      <c r="E3" s="20" t="s">
        <v>4</v>
      </c>
      <c r="F3" s="124" t="s">
        <v>5</v>
      </c>
      <c r="G3" s="57" t="s">
        <v>6</v>
      </c>
      <c r="H3" s="57" t="s">
        <v>7</v>
      </c>
      <c r="I3" s="58" t="s">
        <v>8</v>
      </c>
      <c r="J3" s="57" t="s">
        <v>9</v>
      </c>
      <c r="K3" s="6" t="s">
        <v>10</v>
      </c>
      <c r="L3" s="229"/>
    </row>
    <row r="4" spans="1:12" ht="40.5" customHeight="1">
      <c r="A4" s="71">
        <v>1</v>
      </c>
      <c r="B4" s="72" t="s">
        <v>54</v>
      </c>
      <c r="C4" s="73">
        <v>30</v>
      </c>
      <c r="D4" s="73" t="s">
        <v>12</v>
      </c>
      <c r="E4" s="265"/>
      <c r="F4" s="161"/>
      <c r="G4" s="268"/>
      <c r="H4" s="269">
        <f>C4*G4</f>
        <v>0</v>
      </c>
      <c r="I4" s="270"/>
      <c r="J4" s="269">
        <f>H4+(H4*I4/100)</f>
        <v>0</v>
      </c>
      <c r="K4" s="6"/>
      <c r="L4" s="229"/>
    </row>
    <row r="5" spans="1:12" ht="60.75" customHeight="1">
      <c r="A5" s="75">
        <v>2</v>
      </c>
      <c r="B5" s="76" t="s">
        <v>55</v>
      </c>
      <c r="C5" s="77">
        <v>10</v>
      </c>
      <c r="D5" s="73" t="s">
        <v>12</v>
      </c>
      <c r="E5" s="266"/>
      <c r="F5" s="121"/>
      <c r="G5" s="267"/>
      <c r="H5" s="269">
        <f>C5*G5</f>
        <v>0</v>
      </c>
      <c r="I5" s="270"/>
      <c r="J5" s="269">
        <f>H5+(H5*I5/100)</f>
        <v>0</v>
      </c>
      <c r="K5" s="6"/>
      <c r="L5" s="229"/>
    </row>
    <row r="6" spans="1:12" ht="60.75" customHeight="1">
      <c r="A6" s="141">
        <v>3</v>
      </c>
      <c r="B6" s="76" t="s">
        <v>125</v>
      </c>
      <c r="C6" s="77">
        <v>50</v>
      </c>
      <c r="D6" s="73" t="s">
        <v>12</v>
      </c>
      <c r="E6" s="57"/>
      <c r="F6" s="142"/>
      <c r="G6" s="30"/>
      <c r="H6" s="269">
        <f>C6*G6</f>
        <v>0</v>
      </c>
      <c r="I6" s="270"/>
      <c r="J6" s="269">
        <f>H6+(H6*I6/100)</f>
        <v>0</v>
      </c>
      <c r="K6" s="6"/>
      <c r="L6" s="229"/>
    </row>
    <row r="7" spans="1:12" ht="26.25" customHeight="1">
      <c r="A7" s="261"/>
      <c r="B7" s="262"/>
      <c r="C7" s="62"/>
      <c r="D7" s="63"/>
      <c r="E7" s="63"/>
      <c r="F7" s="343" t="s">
        <v>188</v>
      </c>
      <c r="G7" s="343"/>
      <c r="H7" s="304">
        <f>SUM(H4:H6)</f>
        <v>0</v>
      </c>
      <c r="I7" s="263" t="s">
        <v>13</v>
      </c>
      <c r="J7" s="304">
        <f>SUM(J4:J6)</f>
        <v>0</v>
      </c>
      <c r="K7" s="264"/>
      <c r="L7" s="229"/>
    </row>
    <row r="8" spans="1:14" ht="26.25" customHeight="1">
      <c r="A8" s="319" t="s">
        <v>167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230"/>
      <c r="N8" s="35" t="s">
        <v>13</v>
      </c>
    </row>
    <row r="10" spans="1:9" ht="14.25">
      <c r="A10" s="305" t="s">
        <v>196</v>
      </c>
      <c r="B10" s="305" t="s">
        <v>197</v>
      </c>
      <c r="C10" s="305"/>
      <c r="D10" s="305"/>
      <c r="E10" s="305"/>
      <c r="F10" s="305"/>
      <c r="G10" s="305"/>
      <c r="H10" s="305"/>
      <c r="I10" s="305"/>
    </row>
    <row r="11" spans="1:9" ht="14.25">
      <c r="A11" s="305"/>
      <c r="B11" s="305" t="s">
        <v>198</v>
      </c>
      <c r="C11" s="305"/>
      <c r="D11" s="305"/>
      <c r="E11" s="305"/>
      <c r="F11" s="305"/>
      <c r="G11" s="305"/>
      <c r="H11" s="305"/>
      <c r="I11" s="305"/>
    </row>
    <row r="12" spans="1:9" ht="14.25">
      <c r="A12" s="305"/>
      <c r="B12" s="305"/>
      <c r="C12" s="305"/>
      <c r="D12" s="305"/>
      <c r="E12" s="305"/>
      <c r="F12" s="305"/>
      <c r="G12" s="305"/>
      <c r="H12" s="305"/>
      <c r="I12" s="305"/>
    </row>
    <row r="13" spans="1:9" ht="14.25">
      <c r="A13" s="305"/>
      <c r="B13" s="305" t="s">
        <v>116</v>
      </c>
      <c r="C13" s="305"/>
      <c r="D13" s="305"/>
      <c r="E13" s="305"/>
      <c r="F13" s="305"/>
      <c r="G13" s="305"/>
      <c r="H13" s="305"/>
      <c r="I13" s="305"/>
    </row>
    <row r="14" spans="1:9" ht="14.25">
      <c r="A14" s="305"/>
      <c r="B14" s="305" t="s">
        <v>117</v>
      </c>
      <c r="C14" s="305"/>
      <c r="D14" s="305"/>
      <c r="E14" s="305"/>
      <c r="F14" s="305"/>
      <c r="G14" s="305"/>
      <c r="H14" s="305"/>
      <c r="I14" s="305"/>
    </row>
  </sheetData>
  <sheetProtection selectLockedCells="1" selectUnlockedCells="1"/>
  <mergeCells count="3">
    <mergeCell ref="A1:K1"/>
    <mergeCell ref="F7:G7"/>
    <mergeCell ref="A8:K8"/>
  </mergeCells>
  <printOptions/>
  <pageMargins left="0.75" right="0.75" top="1" bottom="1.1666666666666667" header="0.5118055555555555" footer="1"/>
  <pageSetup horizontalDpi="300" verticalDpi="300" orientation="landscape" paperSize="9" r:id="rId1"/>
  <headerFooter alignWithMargins="0">
    <oddFooter>&amp;C&amp;"Times New Roman,Normalny"&amp;12&amp;P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7" sqref="A7:K7"/>
    </sheetView>
  </sheetViews>
  <sheetFormatPr defaultColWidth="10.5" defaultRowHeight="14.25"/>
  <cols>
    <col min="1" max="1" width="4.5" style="0" customWidth="1"/>
    <col min="2" max="2" width="27.09765625" style="0" customWidth="1"/>
    <col min="3" max="3" width="5.09765625" style="0" customWidth="1"/>
    <col min="4" max="4" width="5.5" style="0" customWidth="1"/>
    <col min="5" max="5" width="10.5" style="0" customWidth="1"/>
    <col min="6" max="6" width="11.09765625" style="0" customWidth="1"/>
    <col min="7" max="7" width="10.5" style="0" customWidth="1"/>
    <col min="8" max="8" width="11.5" style="0" customWidth="1"/>
    <col min="9" max="9" width="8.19921875" style="0" customWidth="1"/>
    <col min="10" max="10" width="11.69921875" style="0" customWidth="1"/>
    <col min="11" max="11" width="12.69921875" style="0" customWidth="1"/>
  </cols>
  <sheetData>
    <row r="1" spans="1:11" ht="28.5" customHeight="1">
      <c r="A1" s="344" t="s">
        <v>158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21" customHeight="1">
      <c r="A2" s="317" t="s">
        <v>56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08.75" customHeight="1">
      <c r="A3" s="18" t="s">
        <v>0</v>
      </c>
      <c r="B3" s="18" t="s">
        <v>57</v>
      </c>
      <c r="C3" s="78" t="s">
        <v>58</v>
      </c>
      <c r="D3" s="78" t="s">
        <v>59</v>
      </c>
      <c r="E3" s="20" t="s">
        <v>4</v>
      </c>
      <c r="F3" s="20" t="s">
        <v>5</v>
      </c>
      <c r="G3" s="78" t="s">
        <v>60</v>
      </c>
      <c r="H3" s="78" t="s">
        <v>61</v>
      </c>
      <c r="I3" s="78" t="s">
        <v>8</v>
      </c>
      <c r="J3" s="78" t="s">
        <v>62</v>
      </c>
      <c r="K3" s="6" t="s">
        <v>10</v>
      </c>
    </row>
    <row r="4" spans="1:11" ht="69" customHeight="1">
      <c r="A4" s="79">
        <v>1</v>
      </c>
      <c r="B4" s="80" t="s">
        <v>63</v>
      </c>
      <c r="C4" s="345" t="s">
        <v>13</v>
      </c>
      <c r="D4" s="345"/>
      <c r="E4" s="345"/>
      <c r="F4" s="345"/>
      <c r="G4" s="345"/>
      <c r="H4" s="345"/>
      <c r="I4" s="345"/>
      <c r="J4" s="345"/>
      <c r="K4" s="345"/>
    </row>
    <row r="5" spans="1:11" ht="37.5" customHeight="1">
      <c r="A5" s="81" t="s">
        <v>64</v>
      </c>
      <c r="B5" s="82" t="s">
        <v>65</v>
      </c>
      <c r="C5" s="79">
        <v>20</v>
      </c>
      <c r="D5" s="17" t="s">
        <v>66</v>
      </c>
      <c r="E5" s="17"/>
      <c r="F5" s="17"/>
      <c r="G5" s="83"/>
      <c r="H5" s="271">
        <f>C5*G5</f>
        <v>0</v>
      </c>
      <c r="I5" s="272"/>
      <c r="J5" s="271">
        <f>H5+(H5*I5/100)</f>
        <v>0</v>
      </c>
      <c r="K5" s="53"/>
    </row>
    <row r="6" spans="1:11" ht="37.5" customHeight="1">
      <c r="A6" s="81" t="s">
        <v>67</v>
      </c>
      <c r="B6" s="82" t="s">
        <v>68</v>
      </c>
      <c r="C6" s="79">
        <v>60</v>
      </c>
      <c r="D6" s="17" t="s">
        <v>12</v>
      </c>
      <c r="E6" s="17"/>
      <c r="F6" s="17"/>
      <c r="G6" s="83"/>
      <c r="H6" s="271">
        <f>C6*G6</f>
        <v>0</v>
      </c>
      <c r="I6" s="272"/>
      <c r="J6" s="271">
        <f>H6+(H6*I6/100)</f>
        <v>0</v>
      </c>
      <c r="K6" s="53"/>
    </row>
    <row r="7" spans="1:11" ht="39" customHeight="1">
      <c r="A7" s="306" t="s">
        <v>24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8" spans="1:11" ht="22.5" customHeight="1">
      <c r="A8" s="18"/>
      <c r="B8" s="317" t="s">
        <v>157</v>
      </c>
      <c r="C8" s="317"/>
      <c r="D8" s="317"/>
      <c r="E8" s="317"/>
      <c r="F8" s="317"/>
      <c r="G8" s="317"/>
      <c r="H8" s="273">
        <f>SUM(H5:H6)</f>
        <v>0</v>
      </c>
      <c r="I8" s="274"/>
      <c r="J8" s="273">
        <f>SUM(J5:J6)</f>
        <v>0</v>
      </c>
      <c r="K8" s="18" t="s">
        <v>18</v>
      </c>
    </row>
    <row r="10" spans="1:9" ht="14.25">
      <c r="A10" s="305" t="s">
        <v>196</v>
      </c>
      <c r="B10" s="305" t="s">
        <v>197</v>
      </c>
      <c r="C10" s="305"/>
      <c r="D10" s="305"/>
      <c r="E10" s="305"/>
      <c r="F10" s="305"/>
      <c r="G10" s="305"/>
      <c r="H10" s="305"/>
      <c r="I10" s="305"/>
    </row>
    <row r="11" spans="1:9" ht="14.25">
      <c r="A11" s="305"/>
      <c r="B11" s="305" t="s">
        <v>198</v>
      </c>
      <c r="C11" s="305"/>
      <c r="D11" s="305"/>
      <c r="E11" s="305"/>
      <c r="F11" s="305"/>
      <c r="G11" s="305"/>
      <c r="H11" s="305"/>
      <c r="I11" s="305"/>
    </row>
    <row r="12" spans="1:9" ht="14.25">
      <c r="A12" s="305"/>
      <c r="B12" s="305"/>
      <c r="C12" s="305"/>
      <c r="D12" s="305"/>
      <c r="E12" s="305"/>
      <c r="F12" s="305"/>
      <c r="G12" s="305"/>
      <c r="H12" s="305"/>
      <c r="I12" s="305"/>
    </row>
    <row r="13" spans="1:9" ht="14.25">
      <c r="A13" s="305"/>
      <c r="B13" s="305" t="s">
        <v>116</v>
      </c>
      <c r="C13" s="305"/>
      <c r="D13" s="305"/>
      <c r="E13" s="305"/>
      <c r="F13" s="305"/>
      <c r="G13" s="305"/>
      <c r="H13" s="305"/>
      <c r="I13" s="305"/>
    </row>
    <row r="14" spans="1:9" ht="14.25">
      <c r="A14" s="305"/>
      <c r="B14" s="305" t="s">
        <v>117</v>
      </c>
      <c r="C14" s="305"/>
      <c r="D14" s="305"/>
      <c r="E14" s="305"/>
      <c r="F14" s="305"/>
      <c r="G14" s="305"/>
      <c r="H14" s="305"/>
      <c r="I14" s="305"/>
    </row>
  </sheetData>
  <sheetProtection selectLockedCells="1" selectUnlockedCells="1"/>
  <mergeCells count="5">
    <mergeCell ref="A1:K1"/>
    <mergeCell ref="A2:K2"/>
    <mergeCell ref="C4:K4"/>
    <mergeCell ref="A7:K7"/>
    <mergeCell ref="B8:G8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2" zoomScalePageLayoutView="0" workbookViewId="0" topLeftCell="A1">
      <selection activeCell="A1" sqref="A1"/>
    </sheetView>
  </sheetViews>
  <sheetFormatPr defaultColWidth="10.5" defaultRowHeight="14.25"/>
  <cols>
    <col min="1" max="1" width="3.59765625" style="0" customWidth="1"/>
    <col min="2" max="2" width="30.59765625" style="0" customWidth="1"/>
    <col min="3" max="3" width="5.59765625" style="0" customWidth="1"/>
    <col min="4" max="4" width="5.09765625" style="0" customWidth="1"/>
    <col min="5" max="6" width="9.19921875" style="0" customWidth="1"/>
    <col min="7" max="7" width="8.19921875" style="0" customWidth="1"/>
    <col min="8" max="8" width="10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86" zoomScalePageLayoutView="0" workbookViewId="0" topLeftCell="A1">
      <selection activeCell="H24" sqref="H24"/>
    </sheetView>
  </sheetViews>
  <sheetFormatPr defaultColWidth="10.5" defaultRowHeight="14.25"/>
  <cols>
    <col min="1" max="1" width="4.5" style="0" customWidth="1"/>
    <col min="2" max="2" width="26.69921875" style="0" customWidth="1"/>
    <col min="3" max="3" width="6.19921875" style="0" customWidth="1"/>
    <col min="4" max="4" width="7.3984375" style="0" customWidth="1"/>
    <col min="5" max="5" width="9.69921875" style="0" customWidth="1"/>
    <col min="6" max="6" width="13.19921875" style="0" customWidth="1"/>
    <col min="7" max="7" width="10.5" style="0" customWidth="1"/>
    <col min="8" max="8" width="10.69921875" style="0" customWidth="1"/>
    <col min="9" max="9" width="7.59765625" style="0" customWidth="1"/>
    <col min="10" max="10" width="10.19921875" style="0" customWidth="1"/>
  </cols>
  <sheetData>
    <row r="1" spans="1:11" ht="25.5" customHeight="1">
      <c r="A1" s="344" t="s">
        <v>70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33" customHeight="1">
      <c r="A2" s="317" t="s">
        <v>190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00.5" customHeight="1">
      <c r="A3" s="18" t="s">
        <v>0</v>
      </c>
      <c r="B3" s="18" t="s">
        <v>57</v>
      </c>
      <c r="C3" s="78" t="s">
        <v>58</v>
      </c>
      <c r="D3" s="78" t="s">
        <v>59</v>
      </c>
      <c r="E3" s="20" t="s">
        <v>4</v>
      </c>
      <c r="F3" s="20" t="s">
        <v>5</v>
      </c>
      <c r="G3" s="78" t="s">
        <v>60</v>
      </c>
      <c r="H3" s="78" t="s">
        <v>61</v>
      </c>
      <c r="I3" s="78" t="s">
        <v>8</v>
      </c>
      <c r="J3" s="78" t="s">
        <v>69</v>
      </c>
      <c r="K3" s="6" t="s">
        <v>10</v>
      </c>
    </row>
    <row r="4" spans="1:11" ht="114.75" customHeight="1">
      <c r="A4" s="84">
        <v>1</v>
      </c>
      <c r="B4" s="88" t="s">
        <v>71</v>
      </c>
      <c r="C4" s="84">
        <v>15</v>
      </c>
      <c r="D4" s="84" t="s">
        <v>12</v>
      </c>
      <c r="E4" s="84"/>
      <c r="F4" s="84"/>
      <c r="G4" s="85"/>
      <c r="H4" s="85">
        <f>C4*G4</f>
        <v>0</v>
      </c>
      <c r="I4" s="84"/>
      <c r="J4" s="85">
        <f>H4+(H4*I4/100)</f>
        <v>0</v>
      </c>
      <c r="K4" s="84"/>
    </row>
    <row r="5" spans="1:11" ht="23.25" customHeight="1">
      <c r="A5" s="311" t="s">
        <v>156</v>
      </c>
      <c r="B5" s="311"/>
      <c r="C5" s="311"/>
      <c r="D5" s="311"/>
      <c r="E5" s="311"/>
      <c r="F5" s="311"/>
      <c r="G5" s="311"/>
      <c r="H5" s="86">
        <f>SUM(H4:H4)</f>
        <v>0</v>
      </c>
      <c r="I5" s="87"/>
      <c r="J5" s="86">
        <f>SUM(J4:J4)</f>
        <v>0</v>
      </c>
      <c r="K5" s="84" t="s">
        <v>18</v>
      </c>
    </row>
    <row r="6" spans="1:11" ht="23.25" customHeight="1">
      <c r="A6" s="306" t="s">
        <v>200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</row>
    <row r="7" spans="1:11" ht="14.25">
      <c r="A7" s="89"/>
      <c r="B7" s="89"/>
      <c r="C7" s="35"/>
      <c r="D7" s="35"/>
      <c r="E7" s="35"/>
      <c r="F7" s="35"/>
      <c r="G7" s="35"/>
      <c r="H7" s="35"/>
      <c r="I7" s="35"/>
      <c r="J7" s="35"/>
      <c r="K7" s="35"/>
    </row>
    <row r="8" spans="1:9" ht="14.25">
      <c r="A8" s="305" t="s">
        <v>196</v>
      </c>
      <c r="B8" s="305" t="s">
        <v>197</v>
      </c>
      <c r="C8" s="305"/>
      <c r="D8" s="305"/>
      <c r="E8" s="305"/>
      <c r="F8" s="305"/>
      <c r="G8" s="305"/>
      <c r="H8" s="305"/>
      <c r="I8" s="305"/>
    </row>
    <row r="9" spans="1:9" ht="14.25">
      <c r="A9" s="305"/>
      <c r="B9" s="305" t="s">
        <v>198</v>
      </c>
      <c r="C9" s="305"/>
      <c r="D9" s="305"/>
      <c r="E9" s="305"/>
      <c r="F9" s="305"/>
      <c r="G9" s="305"/>
      <c r="H9" s="305"/>
      <c r="I9" s="305"/>
    </row>
    <row r="10" spans="1:9" ht="14.25">
      <c r="A10" s="305"/>
      <c r="B10" s="305"/>
      <c r="C10" s="305"/>
      <c r="D10" s="305"/>
      <c r="E10" s="305"/>
      <c r="F10" s="305"/>
      <c r="G10" s="305"/>
      <c r="H10" s="305"/>
      <c r="I10" s="305"/>
    </row>
    <row r="11" spans="1:9" ht="14.25">
      <c r="A11" s="305"/>
      <c r="B11" s="305" t="s">
        <v>116</v>
      </c>
      <c r="C11" s="305"/>
      <c r="D11" s="305"/>
      <c r="E11" s="305"/>
      <c r="F11" s="305"/>
      <c r="G11" s="305"/>
      <c r="H11" s="305"/>
      <c r="I11" s="305"/>
    </row>
    <row r="12" spans="1:9" ht="14.25">
      <c r="A12" s="305"/>
      <c r="B12" s="305" t="s">
        <v>117</v>
      </c>
      <c r="C12" s="305"/>
      <c r="D12" s="305"/>
      <c r="E12" s="305"/>
      <c r="F12" s="305"/>
      <c r="G12" s="305"/>
      <c r="H12" s="305"/>
      <c r="I12" s="305"/>
    </row>
  </sheetData>
  <sheetProtection selectLockedCells="1" selectUnlockedCells="1"/>
  <mergeCells count="4">
    <mergeCell ref="A1:K1"/>
    <mergeCell ref="A2:K2"/>
    <mergeCell ref="A5:G5"/>
    <mergeCell ref="A6:K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</dc:creator>
  <cp:keywords/>
  <dc:description/>
  <cp:lastModifiedBy>iwona</cp:lastModifiedBy>
  <cp:lastPrinted>2017-06-29T09:31:25Z</cp:lastPrinted>
  <dcterms:created xsi:type="dcterms:W3CDTF">2015-04-08T17:11:25Z</dcterms:created>
  <dcterms:modified xsi:type="dcterms:W3CDTF">2017-06-29T09:31:28Z</dcterms:modified>
  <cp:category/>
  <cp:version/>
  <cp:contentType/>
  <cp:contentStatus/>
</cp:coreProperties>
</file>